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Администрация Заполярного района\Отдел развития экономики\ЭКОНОМИКА\ПРОГРАММЫ     2\04. МП Тепловые сети\2023\ноябрь 2023\"/>
    </mc:Choice>
  </mc:AlternateContent>
  <bookViews>
    <workbookView xWindow="0" yWindow="120" windowWidth="28800" windowHeight="12225" activeTab="1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2-ТЭО'!$A$5:$X$10</definedName>
    <definedName name="_xlnm.Print_Titles" localSheetId="1">'Приложение 2-ТЭО'!$5:$9</definedName>
    <definedName name="_xlnm.Print_Area" localSheetId="0">'Приложение 1'!$A$1:$O$8</definedName>
    <definedName name="_xlnm.Print_Area" localSheetId="1">'Приложение 2-ТЭО'!$A$1:$BL$21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19" i="1" l="1"/>
  <c r="F11" i="1"/>
  <c r="G11" i="1"/>
  <c r="H11" i="1"/>
  <c r="I11" i="1"/>
  <c r="J11" i="1"/>
  <c r="K11" i="1"/>
  <c r="L11" i="1"/>
  <c r="M11" i="1"/>
  <c r="N11" i="1"/>
  <c r="O11" i="1"/>
  <c r="P11" i="1"/>
  <c r="Q11" i="1"/>
  <c r="R11" i="1"/>
  <c r="S11" i="1"/>
  <c r="T11" i="1"/>
  <c r="U11" i="1"/>
  <c r="V11" i="1"/>
  <c r="W11" i="1"/>
  <c r="X11" i="1"/>
  <c r="Y11" i="1"/>
  <c r="Z11" i="1"/>
  <c r="AA11" i="1"/>
  <c r="AB11" i="1"/>
  <c r="AC11" i="1"/>
  <c r="AD11" i="1"/>
  <c r="AE11" i="1"/>
  <c r="AF11" i="1"/>
  <c r="AG11" i="1"/>
  <c r="AH11" i="1"/>
  <c r="AI11" i="1"/>
  <c r="AJ11" i="1"/>
  <c r="AK11" i="1"/>
  <c r="AL11" i="1"/>
  <c r="AM11" i="1"/>
  <c r="AN11" i="1"/>
  <c r="AO11" i="1"/>
  <c r="AP11" i="1"/>
  <c r="AQ11" i="1"/>
  <c r="AR11" i="1"/>
  <c r="AS11" i="1"/>
  <c r="AT11" i="1"/>
  <c r="AU11" i="1"/>
  <c r="AV11" i="1"/>
  <c r="AW11" i="1"/>
  <c r="AX11" i="1"/>
  <c r="AY11" i="1"/>
  <c r="AZ11" i="1"/>
  <c r="BA11" i="1"/>
  <c r="BB11" i="1"/>
  <c r="BC11" i="1"/>
  <c r="BD11" i="1"/>
  <c r="BE11" i="1"/>
  <c r="BF11" i="1"/>
  <c r="BG11" i="1"/>
  <c r="BH11" i="1"/>
  <c r="BI11" i="1"/>
  <c r="BJ11" i="1"/>
  <c r="BK11" i="1"/>
  <c r="BL11" i="1"/>
  <c r="E11" i="1"/>
  <c r="H5" i="2"/>
  <c r="H7" i="2" l="1"/>
  <c r="K16" i="1"/>
  <c r="L16" i="1"/>
  <c r="M16" i="1"/>
  <c r="N16" i="1"/>
  <c r="P16" i="1"/>
  <c r="Q16" i="1"/>
  <c r="R16" i="1"/>
  <c r="S16" i="1"/>
  <c r="U16" i="1"/>
  <c r="V16" i="1"/>
  <c r="W16" i="1"/>
  <c r="X16" i="1"/>
  <c r="Z16" i="1"/>
  <c r="AA16" i="1"/>
  <c r="AB16" i="1"/>
  <c r="AC16" i="1"/>
  <c r="AE16" i="1"/>
  <c r="AF16" i="1"/>
  <c r="AG16" i="1"/>
  <c r="AH16" i="1"/>
  <c r="AJ16" i="1"/>
  <c r="AK16" i="1"/>
  <c r="AL16" i="1"/>
  <c r="AM16" i="1"/>
  <c r="AO16" i="1"/>
  <c r="AP16" i="1"/>
  <c r="AQ16" i="1"/>
  <c r="AR16" i="1"/>
  <c r="AT16" i="1"/>
  <c r="AU16" i="1"/>
  <c r="AV16" i="1"/>
  <c r="AW16" i="1"/>
  <c r="AY16" i="1"/>
  <c r="AZ16" i="1"/>
  <c r="BA16" i="1"/>
  <c r="BB16" i="1"/>
  <c r="BD16" i="1"/>
  <c r="BE16" i="1"/>
  <c r="BF16" i="1"/>
  <c r="BG16" i="1"/>
  <c r="BI16" i="1"/>
  <c r="BJ16" i="1"/>
  <c r="BK16" i="1"/>
  <c r="BL16" i="1"/>
  <c r="BH19" i="1"/>
  <c r="BC19" i="1"/>
  <c r="AX19" i="1"/>
  <c r="AS19" i="1"/>
  <c r="AN19" i="1"/>
  <c r="AI19" i="1"/>
  <c r="AD19" i="1"/>
  <c r="Y19" i="1"/>
  <c r="T19" i="1"/>
  <c r="E19" i="1" s="1"/>
  <c r="O19" i="1"/>
  <c r="J19" i="1"/>
  <c r="I19" i="1"/>
  <c r="H19" i="1"/>
  <c r="G19" i="1"/>
  <c r="F19" i="1"/>
  <c r="K20" i="1" l="1"/>
  <c r="L20" i="1"/>
  <c r="M20" i="1"/>
  <c r="N20" i="1"/>
  <c r="P20" i="1"/>
  <c r="Q20" i="1"/>
  <c r="R20" i="1"/>
  <c r="S20" i="1"/>
  <c r="U20" i="1"/>
  <c r="V20" i="1"/>
  <c r="W20" i="1"/>
  <c r="X20" i="1"/>
  <c r="Z20" i="1"/>
  <c r="AA20" i="1"/>
  <c r="AB20" i="1"/>
  <c r="AC20" i="1"/>
  <c r="AE20" i="1"/>
  <c r="AF20" i="1"/>
  <c r="AG20" i="1"/>
  <c r="AH20" i="1"/>
  <c r="AJ20" i="1"/>
  <c r="AK20" i="1"/>
  <c r="AL20" i="1"/>
  <c r="AM20" i="1"/>
  <c r="AO20" i="1"/>
  <c r="AP20" i="1"/>
  <c r="AQ20" i="1"/>
  <c r="AR20" i="1"/>
  <c r="AT20" i="1"/>
  <c r="AU20" i="1"/>
  <c r="AV20" i="1"/>
  <c r="AW20" i="1"/>
  <c r="AY20" i="1"/>
  <c r="AZ20" i="1"/>
  <c r="BA20" i="1"/>
  <c r="BB20" i="1"/>
  <c r="BD20" i="1"/>
  <c r="BE20" i="1"/>
  <c r="BF20" i="1"/>
  <c r="BG20" i="1"/>
  <c r="BI20" i="1"/>
  <c r="BJ20" i="1"/>
  <c r="BK20" i="1"/>
  <c r="BL20" i="1"/>
  <c r="BH21" i="1"/>
  <c r="BH20" i="1" s="1"/>
  <c r="BC21" i="1"/>
  <c r="BC20" i="1" s="1"/>
  <c r="AX21" i="1"/>
  <c r="AX20" i="1" s="1"/>
  <c r="AS21" i="1"/>
  <c r="AS20" i="1" s="1"/>
  <c r="AN21" i="1"/>
  <c r="AN20" i="1" s="1"/>
  <c r="AI21" i="1"/>
  <c r="AI20" i="1" s="1"/>
  <c r="AD21" i="1"/>
  <c r="AD20" i="1" s="1"/>
  <c r="Y21" i="1"/>
  <c r="Y20" i="1" s="1"/>
  <c r="T21" i="1"/>
  <c r="T20" i="1" s="1"/>
  <c r="O21" i="1"/>
  <c r="O20" i="1" s="1"/>
  <c r="J21" i="1"/>
  <c r="J20" i="1" s="1"/>
  <c r="I21" i="1"/>
  <c r="I20" i="1" s="1"/>
  <c r="H21" i="1"/>
  <c r="H20" i="1" s="1"/>
  <c r="G21" i="1"/>
  <c r="G20" i="1" s="1"/>
  <c r="F21" i="1"/>
  <c r="F20" i="1" s="1"/>
  <c r="E21" i="1" l="1"/>
  <c r="E20" i="1" s="1"/>
  <c r="K10" i="1"/>
  <c r="N10" i="1"/>
  <c r="Q10" i="1"/>
  <c r="S10" i="1"/>
  <c r="U10" i="1"/>
  <c r="V10" i="1"/>
  <c r="W10" i="1"/>
  <c r="X10" i="1"/>
  <c r="Z10" i="1"/>
  <c r="AA10" i="1"/>
  <c r="AB10" i="1"/>
  <c r="AC10" i="1"/>
  <c r="AE10" i="1"/>
  <c r="AG10" i="1"/>
  <c r="AJ10" i="1"/>
  <c r="AK10" i="1"/>
  <c r="AL10" i="1"/>
  <c r="AM10" i="1"/>
  <c r="AO10" i="1"/>
  <c r="AQ10" i="1"/>
  <c r="AT10" i="1"/>
  <c r="AU10" i="1"/>
  <c r="AV10" i="1"/>
  <c r="AW10" i="1"/>
  <c r="AY10" i="1"/>
  <c r="BA10" i="1"/>
  <c r="BD10" i="1"/>
  <c r="BE10" i="1"/>
  <c r="BF10" i="1"/>
  <c r="BG10" i="1"/>
  <c r="BI10" i="1"/>
  <c r="BK10" i="1"/>
  <c r="BJ10" i="1" l="1"/>
  <c r="BB10" i="1"/>
  <c r="AP10" i="1"/>
  <c r="AH10" i="1"/>
  <c r="R10" i="1"/>
  <c r="M10" i="1"/>
  <c r="BL10" i="1"/>
  <c r="AZ10" i="1"/>
  <c r="AR10" i="1"/>
  <c r="AF10" i="1"/>
  <c r="P10" i="1"/>
  <c r="L10" i="1"/>
  <c r="Y18" i="1"/>
  <c r="Y17" i="1"/>
  <c r="Y16" i="1" s="1"/>
  <c r="F17" i="1"/>
  <c r="G17" i="1"/>
  <c r="H17" i="1"/>
  <c r="H16" i="1" s="1"/>
  <c r="I17" i="1"/>
  <c r="I16" i="1" s="1"/>
  <c r="J17" i="1"/>
  <c r="O17" i="1"/>
  <c r="T17" i="1"/>
  <c r="T16" i="1" s="1"/>
  <c r="AD17" i="1"/>
  <c r="AD16" i="1" s="1"/>
  <c r="AI17" i="1"/>
  <c r="AN17" i="1"/>
  <c r="AS17" i="1"/>
  <c r="AS16" i="1" s="1"/>
  <c r="AX17" i="1"/>
  <c r="AX16" i="1" s="1"/>
  <c r="BC17" i="1"/>
  <c r="BH17" i="1"/>
  <c r="F18" i="1"/>
  <c r="G18" i="1"/>
  <c r="H18" i="1"/>
  <c r="I18" i="1"/>
  <c r="J18" i="1"/>
  <c r="O18" i="1"/>
  <c r="T18" i="1"/>
  <c r="AD18" i="1"/>
  <c r="AI18" i="1"/>
  <c r="AN18" i="1"/>
  <c r="AS18" i="1"/>
  <c r="AX18" i="1"/>
  <c r="BC18" i="1"/>
  <c r="BH18" i="1"/>
  <c r="BH16" i="1" l="1"/>
  <c r="AN16" i="1"/>
  <c r="O16" i="1"/>
  <c r="G16" i="1"/>
  <c r="BC16" i="1"/>
  <c r="AI16" i="1"/>
  <c r="J16" i="1"/>
  <c r="F16" i="1"/>
  <c r="E18" i="1"/>
  <c r="E17" i="1"/>
  <c r="E16" i="1" l="1"/>
  <c r="BH15" i="1"/>
  <c r="BC15" i="1"/>
  <c r="AX15" i="1"/>
  <c r="AS15" i="1"/>
  <c r="AN15" i="1"/>
  <c r="AI15" i="1"/>
  <c r="AD15" i="1"/>
  <c r="Y15" i="1"/>
  <c r="T15" i="1"/>
  <c r="O15" i="1"/>
  <c r="J15" i="1"/>
  <c r="I15" i="1"/>
  <c r="H15" i="1"/>
  <c r="G15" i="1"/>
  <c r="F15" i="1"/>
  <c r="E15" i="1" l="1"/>
  <c r="BH14" i="1" l="1"/>
  <c r="BH13" i="1"/>
  <c r="BH12" i="1"/>
  <c r="BC14" i="1"/>
  <c r="BC13" i="1"/>
  <c r="BC12" i="1"/>
  <c r="AX14" i="1"/>
  <c r="AX13" i="1"/>
  <c r="AX12" i="1"/>
  <c r="AS14" i="1"/>
  <c r="AS13" i="1"/>
  <c r="AS12" i="1"/>
  <c r="AN14" i="1"/>
  <c r="AN13" i="1"/>
  <c r="AN12" i="1"/>
  <c r="AI14" i="1"/>
  <c r="AI13" i="1"/>
  <c r="AI12" i="1"/>
  <c r="AD14" i="1"/>
  <c r="AD13" i="1"/>
  <c r="AD12" i="1"/>
  <c r="Y14" i="1"/>
  <c r="Y13" i="1"/>
  <c r="Y12" i="1"/>
  <c r="T14" i="1"/>
  <c r="T13" i="1"/>
  <c r="T12" i="1"/>
  <c r="G13" i="1"/>
  <c r="G14" i="1"/>
  <c r="I13" i="1"/>
  <c r="I14" i="1"/>
  <c r="I12" i="1"/>
  <c r="G12" i="1"/>
  <c r="F12" i="1"/>
  <c r="I10" i="1" l="1"/>
  <c r="Y10" i="1"/>
  <c r="AS10" i="1"/>
  <c r="T10" i="1"/>
  <c r="AN10" i="1"/>
  <c r="BH10" i="1"/>
  <c r="AI10" i="1"/>
  <c r="BC10" i="1"/>
  <c r="AD10" i="1"/>
  <c r="AX10" i="1"/>
  <c r="G10" i="1"/>
  <c r="O14" i="1"/>
  <c r="O13" i="1"/>
  <c r="O12" i="1"/>
  <c r="O10" i="1" s="1"/>
  <c r="F14" i="1" l="1"/>
  <c r="H14" i="1"/>
  <c r="J14" i="1"/>
  <c r="E14" i="1" s="1"/>
  <c r="F13" i="1" l="1"/>
  <c r="F10" i="1" s="1"/>
  <c r="H13" i="1"/>
  <c r="J13" i="1" l="1"/>
  <c r="E13" i="1" s="1"/>
  <c r="J12" i="1" l="1"/>
  <c r="J10" i="1" s="1"/>
  <c r="E12" i="1" l="1"/>
  <c r="E10" i="1" s="1"/>
  <c r="H12" i="1" l="1"/>
  <c r="H10" i="1" s="1"/>
</calcChain>
</file>

<file path=xl/sharedStrings.xml><?xml version="1.0" encoding="utf-8"?>
<sst xmlns="http://schemas.openxmlformats.org/spreadsheetml/2006/main" count="159" uniqueCount="69">
  <si>
    <t>Перечень мероприятий муниципальной программы "Обеспечение населения централизованным теплоснабжением в МО "Муниципальный район "Заполярный район" на 2020-2030 годы"</t>
  </si>
  <si>
    <t>№</t>
  </si>
  <si>
    <t>Наименование 
мероприятия</t>
  </si>
  <si>
    <t>Заказчик</t>
  </si>
  <si>
    <t>Исполнитель</t>
  </si>
  <si>
    <t>Всего на 2020-2030 годы (тыс. руб.)</t>
  </si>
  <si>
    <t>в том числе (тыс. руб.)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</si>
  <si>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</si>
  <si>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</si>
  <si>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</si>
  <si>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</si>
  <si>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</si>
  <si>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</si>
  <si>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</si>
  <si>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</si>
  <si>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</si>
  <si>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</si>
  <si>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</si>
  <si>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</si>
  <si>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в том числе</t>
  </si>
  <si>
    <t>федеральный бюджет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</si>
  <si>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</si>
  <si>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</si>
  <si>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</si>
  <si>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</si>
  <si>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</si>
  <si>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МКУ ЗР "Северное"</t>
  </si>
  <si>
    <t>Разработка проектной документации на строительство модульной котельной и сети теплоснабжения в п. Каратайка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</si>
  <si>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</si>
  <si>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</si>
  <si>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</si>
  <si>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</si>
  <si>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</si>
  <si>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проект</t>
  </si>
  <si>
    <t>Перечень целевых показателей муниципальной программы "Обеспечение населения централизованным теплоснабжением в МО "Муниципальный район "Заполярный район" на 2020-2030 годы"</t>
  </si>
  <si>
    <t>Приложение 1 к муниципальной программе "Обеспечение населения централизованным теплоснабжением в МО "Муниципальный район "Заполярный район" на 2020-2030 годы"</t>
  </si>
  <si>
    <t>Приложение 2 к  муниципальной программе «Обеспечение населения централизованным теплоснабжением в МО "Муниципальный район "Заполярный район" на 2020-2030 годы»</t>
  </si>
  <si>
    <t>Разработка проектной документации на строительство, модернизацию и реконструкции теплоисточников и тепловых сетей</t>
  </si>
  <si>
    <t>1.1</t>
  </si>
  <si>
    <t>1.2</t>
  </si>
  <si>
    <t>1.3</t>
  </si>
  <si>
    <t>ИТОГО</t>
  </si>
  <si>
    <t>Разработка проектной документации на модернизацию центральной котельной в п. Харута</t>
  </si>
  <si>
    <t>Разработка проектной документации на строительство центральной котельной и тепловых сетей в с. Коткино</t>
  </si>
  <si>
    <t>единиц</t>
  </si>
  <si>
    <t>1.4</t>
  </si>
  <si>
    <t>Раздел 1. Разработка проектной документации по реконструкции, строительству и модернизации объектов теплоснабжения, прохождение государственной экспертизы и проверка достоверности определения сметной стоимости объектов капитального строительства</t>
  </si>
  <si>
    <t>количество полученных положительных заключений достоверности сметной стоимости объектов капитального строительства</t>
  </si>
  <si>
    <t xml:space="preserve">Прохождение государственной экспертизы и проверка достоверности определения сметной стоимости объекта капитального строительства </t>
  </si>
  <si>
    <t>Реконструкция тепловых сетей в п. Харута</t>
  </si>
  <si>
    <t>Реконструкция тепловых сетей в п. Хорей-Вер</t>
  </si>
  <si>
    <t>км</t>
  </si>
  <si>
    <t xml:space="preserve"> количество разработанной проектной документации в текущем году</t>
  </si>
  <si>
    <t>2</t>
  </si>
  <si>
    <t>2.1.</t>
  </si>
  <si>
    <t>2.2</t>
  </si>
  <si>
    <t>протяженность реконструированных тепловых сетей</t>
  </si>
  <si>
    <t>Строительство, модернизация, реконструкция и ремонт источников теплоснабжения и тепловых сетей</t>
  </si>
  <si>
    <t>Раздел 2.  Реконструкция объектов теплоснабжения</t>
  </si>
  <si>
    <t>3</t>
  </si>
  <si>
    <t>3.1</t>
  </si>
  <si>
    <t>Раздел 3.  Подключение объектов к тепловым сетям</t>
  </si>
  <si>
    <t>Подключение объектов капитального строительства по ул. Школьная, д. 6А и ул. Заполярная, д. 11 в с. Шойна к тепловым сетям в индивидуальном порядке</t>
  </si>
  <si>
    <t>Администрация поселения</t>
  </si>
  <si>
    <t>Улучшение качества жизни, повышение уровня благоустройства жилых помещений</t>
  </si>
  <si>
    <t>количество подключенных объектов к тепловым сетям</t>
  </si>
  <si>
    <t>2.3</t>
  </si>
  <si>
    <t>Реконструкция тепловой сети от котельной № 2 в с. Оксино</t>
  </si>
  <si>
    <t>МП ЗР "Севержилкомсервис"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</si>
</sst>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_р_._-;\-* #,##0.0_р_._-;_-* &quot;-&quot;?_р_._-;_-@_-"/>
    <numFmt numFmtId="167" formatCode="0_ ;\-0\ "/>
    <numFmt numFmtId="168" formatCode="#,##0.0"/>
    <numFmt numFmtId="169" formatCode="_-* #,##0.0_р_._-;\-* #,##0.0_р_._-;_-* &quot;-&quot;??_р_._-;_-@_-"/>
    <numFmt numFmtId="170" formatCode="_-* #,##0.0\ _₽_-;\-* #,##0.0\ _₽_-;_-* &quot;-&quot;?\ _₽_-;_-@_-"/>
    <numFmt numFmtId="171" formatCode="_-* #,##0_р_._-;\-* #,##0_р_._-;_-* &quot;-&quot;?_р_._-;_-@_-"/>
    <numFmt numFmtId="172" formatCode="_-* #,##0.000_р_._-;\-* #,##0.000_р_._-;_-* &quot;-&quot;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165" fontId="1" fillId="0" borderId="0" applyFont="0" applyFill="0" applyBorder="0" applyAlignment="0" applyProtection="0"/>
  </cellStyleXfs>
  <cellXfs count="60">
    <xf numFmtId="0" fontId="0" fillId="0" borderId="0" xfId="0"/>
    <xf numFmtId="0" fontId="3" fillId="0" borderId="0" xfId="1" applyFont="1" applyFill="1" applyBorder="1" applyAlignment="1">
      <alignment vertical="center"/>
    </xf>
    <xf numFmtId="49" fontId="3" fillId="0" borderId="0" xfId="1" applyNumberFormat="1" applyFont="1" applyFill="1" applyBorder="1" applyAlignment="1">
      <alignment horizontal="center" vertical="center"/>
    </xf>
    <xf numFmtId="166" fontId="2" fillId="0" borderId="0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1" applyFont="1" applyFill="1" applyBorder="1" applyAlignment="1">
      <alignment vertical="center" wrapText="1"/>
    </xf>
    <xf numFmtId="0" fontId="3" fillId="0" borderId="1" xfId="1" applyFont="1" applyFill="1" applyBorder="1" applyAlignment="1">
      <alignment vertical="center"/>
    </xf>
    <xf numFmtId="0" fontId="6" fillId="0" borderId="0" xfId="2" applyFont="1" applyFill="1" applyBorder="1" applyAlignment="1">
      <alignment horizontal="center" vertical="center" wrapText="1"/>
    </xf>
    <xf numFmtId="0" fontId="4" fillId="0" borderId="0" xfId="2" applyFill="1"/>
    <xf numFmtId="0" fontId="3" fillId="0" borderId="0" xfId="0" applyFont="1" applyFill="1" applyAlignment="1">
      <alignment vertical="center"/>
    </xf>
    <xf numFmtId="0" fontId="7" fillId="0" borderId="0" xfId="2" applyFont="1" applyFill="1" applyBorder="1" applyAlignment="1">
      <alignment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49" fontId="9" fillId="0" borderId="1" xfId="1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center" wrapText="1"/>
    </xf>
    <xf numFmtId="0" fontId="9" fillId="0" borderId="1" xfId="1" applyFont="1" applyFill="1" applyBorder="1" applyAlignment="1">
      <alignment vertical="center" wrapText="1"/>
    </xf>
    <xf numFmtId="166" fontId="9" fillId="0" borderId="1" xfId="1" applyNumberFormat="1" applyFont="1" applyFill="1" applyBorder="1" applyAlignment="1">
      <alignment vertical="center" wrapText="1"/>
    </xf>
    <xf numFmtId="168" fontId="9" fillId="0" borderId="1" xfId="1" applyNumberFormat="1" applyFont="1" applyFill="1" applyBorder="1" applyAlignment="1">
      <alignment vertical="center"/>
    </xf>
    <xf numFmtId="166" fontId="11" fillId="0" borderId="1" xfId="1" applyNumberFormat="1" applyFont="1" applyFill="1" applyBorder="1" applyAlignment="1">
      <alignment vertical="center" wrapText="1"/>
    </xf>
    <xf numFmtId="0" fontId="9" fillId="0" borderId="0" xfId="1" applyFont="1" applyFill="1" applyBorder="1" applyAlignment="1">
      <alignment vertical="center"/>
    </xf>
    <xf numFmtId="49" fontId="11" fillId="0" borderId="1" xfId="1" applyNumberFormat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vertical="center" wrapText="1"/>
    </xf>
    <xf numFmtId="0" fontId="2" fillId="0" borderId="1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165" fontId="9" fillId="0" borderId="1" xfId="1" applyNumberFormat="1" applyFont="1" applyFill="1" applyBorder="1" applyAlignment="1">
      <alignment vertical="center"/>
    </xf>
    <xf numFmtId="166" fontId="9" fillId="0" borderId="1" xfId="1" applyNumberFormat="1" applyFont="1" applyFill="1" applyBorder="1" applyAlignment="1">
      <alignment vertical="center"/>
    </xf>
    <xf numFmtId="169" fontId="9" fillId="0" borderId="1" xfId="1" applyNumberFormat="1" applyFont="1" applyFill="1" applyBorder="1" applyAlignment="1">
      <alignment vertical="center"/>
    </xf>
    <xf numFmtId="166" fontId="8" fillId="0" borderId="1" xfId="2" applyNumberFormat="1" applyFont="1" applyFill="1" applyBorder="1" applyAlignment="1">
      <alignment horizontal="center" vertical="center"/>
    </xf>
    <xf numFmtId="170" fontId="9" fillId="0" borderId="1" xfId="1" applyNumberFormat="1" applyFont="1" applyFill="1" applyBorder="1" applyAlignment="1">
      <alignment vertical="center"/>
    </xf>
    <xf numFmtId="171" fontId="7" fillId="0" borderId="1" xfId="2" applyNumberFormat="1" applyFont="1" applyFill="1" applyBorder="1" applyAlignment="1">
      <alignment horizontal="center" vertical="center" wrapText="1"/>
    </xf>
    <xf numFmtId="169" fontId="9" fillId="0" borderId="1" xfId="4" applyNumberFormat="1" applyFont="1" applyFill="1" applyBorder="1" applyAlignment="1">
      <alignment vertical="center"/>
    </xf>
    <xf numFmtId="164" fontId="7" fillId="0" borderId="1" xfId="2" applyNumberFormat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/>
    </xf>
    <xf numFmtId="0" fontId="8" fillId="0" borderId="1" xfId="2" applyFont="1" applyFill="1" applyBorder="1" applyAlignment="1">
      <alignment horizontal="left" vertical="center" wrapText="1"/>
    </xf>
    <xf numFmtId="0" fontId="8" fillId="0" borderId="1" xfId="2" applyFont="1" applyFill="1" applyBorder="1" applyAlignment="1">
      <alignment horizontal="center" wrapText="1"/>
    </xf>
    <xf numFmtId="172" fontId="7" fillId="0" borderId="1" xfId="2" applyNumberFormat="1" applyFont="1" applyFill="1" applyBorder="1" applyAlignment="1">
      <alignment horizontal="center" vertical="center" wrapText="1"/>
    </xf>
    <xf numFmtId="0" fontId="7" fillId="0" borderId="2" xfId="2" applyFont="1" applyFill="1" applyBorder="1" applyAlignment="1">
      <alignment horizontal="center" vertical="center" wrapText="1"/>
    </xf>
    <xf numFmtId="0" fontId="7" fillId="0" borderId="3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8" fillId="0" borderId="0" xfId="2" applyFont="1" applyFill="1" applyAlignment="1">
      <alignment horizontal="center" wrapText="1"/>
    </xf>
    <xf numFmtId="0" fontId="6" fillId="0" borderId="0" xfId="2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top" wrapText="1"/>
    </xf>
    <xf numFmtId="0" fontId="2" fillId="0" borderId="1" xfId="1" applyFont="1" applyFill="1" applyBorder="1" applyAlignment="1">
      <alignment horizontal="center"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vertical="center" wrapText="1"/>
    </xf>
    <xf numFmtId="167" fontId="5" fillId="0" borderId="1" xfId="1" applyNumberFormat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171" fontId="8" fillId="0" borderId="1" xfId="2" applyNumberFormat="1" applyFont="1" applyFill="1" applyBorder="1" applyAlignment="1">
      <alignment horizontal="center" vertical="center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view="pageBreakPreview" zoomScaleNormal="100" zoomScaleSheetLayoutView="100" workbookViewId="0">
      <selection activeCell="K8" sqref="K8"/>
    </sheetView>
  </sheetViews>
  <sheetFormatPr defaultRowHeight="15" x14ac:dyDescent="0.25"/>
  <cols>
    <col min="1" max="1" width="30.140625" style="10" customWidth="1"/>
    <col min="2" max="2" width="27.140625" style="10" customWidth="1"/>
    <col min="3" max="3" width="13.28515625" style="10" customWidth="1"/>
    <col min="4" max="4" width="21.85546875" style="10" customWidth="1"/>
    <col min="5" max="9" width="9.140625" style="10"/>
    <col min="10" max="10" width="9.42578125" style="10" customWidth="1"/>
    <col min="11" max="16384" width="9.140625" style="10"/>
  </cols>
  <sheetData>
    <row r="1" spans="1:15" ht="76.5" customHeight="1" x14ac:dyDescent="0.25">
      <c r="A1" s="9"/>
      <c r="B1" s="9"/>
      <c r="C1" s="9"/>
      <c r="D1" s="9"/>
      <c r="E1" s="12"/>
      <c r="F1" s="12"/>
      <c r="G1" s="12"/>
      <c r="H1" s="12"/>
      <c r="I1" s="12"/>
      <c r="J1" s="12"/>
      <c r="K1" s="45" t="s">
        <v>35</v>
      </c>
      <c r="L1" s="45"/>
      <c r="M1" s="45"/>
      <c r="N1" s="45"/>
      <c r="O1" s="45"/>
    </row>
    <row r="2" spans="1:15" ht="60" customHeight="1" x14ac:dyDescent="0.25">
      <c r="A2" s="46" t="s">
        <v>34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</row>
    <row r="3" spans="1:15" ht="36.75" customHeight="1" x14ac:dyDescent="0.25">
      <c r="A3" s="44" t="s">
        <v>28</v>
      </c>
      <c r="B3" s="44" t="s">
        <v>29</v>
      </c>
      <c r="C3" s="44" t="s">
        <v>30</v>
      </c>
      <c r="D3" s="44" t="s">
        <v>31</v>
      </c>
      <c r="E3" s="44" t="s">
        <v>32</v>
      </c>
      <c r="F3" s="44"/>
      <c r="G3" s="44"/>
      <c r="H3" s="44"/>
      <c r="I3" s="44"/>
      <c r="J3" s="44"/>
      <c r="K3" s="44"/>
      <c r="L3" s="44"/>
      <c r="M3" s="44"/>
      <c r="N3" s="44"/>
      <c r="O3" s="44"/>
    </row>
    <row r="4" spans="1:15" ht="53.25" customHeight="1" x14ac:dyDescent="0.25">
      <c r="A4" s="44"/>
      <c r="B4" s="44"/>
      <c r="C4" s="44"/>
      <c r="D4" s="44"/>
      <c r="E4" s="13" t="s">
        <v>7</v>
      </c>
      <c r="F4" s="13" t="s">
        <v>8</v>
      </c>
      <c r="G4" s="13" t="s">
        <v>9</v>
      </c>
      <c r="H4" s="13" t="s">
        <v>10</v>
      </c>
      <c r="I4" s="13" t="s">
        <v>11</v>
      </c>
      <c r="J4" s="13" t="s">
        <v>12</v>
      </c>
      <c r="K4" s="13" t="s">
        <v>13</v>
      </c>
      <c r="L4" s="13" t="s">
        <v>14</v>
      </c>
      <c r="M4" s="13" t="s">
        <v>15</v>
      </c>
      <c r="N4" s="13" t="s">
        <v>16</v>
      </c>
      <c r="O4" s="13" t="s">
        <v>17</v>
      </c>
    </row>
    <row r="5" spans="1:15" ht="46.5" customHeight="1" x14ac:dyDescent="0.25">
      <c r="A5" s="42" t="s">
        <v>37</v>
      </c>
      <c r="B5" s="15" t="s">
        <v>52</v>
      </c>
      <c r="C5" s="14" t="s">
        <v>33</v>
      </c>
      <c r="D5" s="14">
        <v>2</v>
      </c>
      <c r="E5" s="14">
        <v>1</v>
      </c>
      <c r="F5" s="36">
        <v>0</v>
      </c>
      <c r="G5" s="34">
        <v>0</v>
      </c>
      <c r="H5" s="34">
        <f>3-1</f>
        <v>2</v>
      </c>
      <c r="I5" s="32">
        <v>0</v>
      </c>
      <c r="J5" s="32">
        <v>0</v>
      </c>
      <c r="K5" s="32">
        <v>0</v>
      </c>
      <c r="L5" s="32">
        <v>0</v>
      </c>
      <c r="M5" s="32">
        <v>0</v>
      </c>
      <c r="N5" s="32">
        <v>0</v>
      </c>
      <c r="O5" s="32">
        <v>0</v>
      </c>
    </row>
    <row r="6" spans="1:15" ht="78.75" customHeight="1" x14ac:dyDescent="0.25">
      <c r="A6" s="43"/>
      <c r="B6" s="15" t="s">
        <v>47</v>
      </c>
      <c r="C6" s="14" t="s">
        <v>44</v>
      </c>
      <c r="D6" s="36">
        <v>0</v>
      </c>
      <c r="E6" s="36">
        <v>0</v>
      </c>
      <c r="F6" s="36">
        <v>0</v>
      </c>
      <c r="G6" s="34">
        <v>0</v>
      </c>
      <c r="H6" s="34">
        <v>6</v>
      </c>
      <c r="I6" s="32">
        <v>0</v>
      </c>
      <c r="J6" s="32">
        <v>0</v>
      </c>
      <c r="K6" s="32">
        <v>0</v>
      </c>
      <c r="L6" s="32">
        <v>0</v>
      </c>
      <c r="M6" s="32">
        <v>0</v>
      </c>
      <c r="N6" s="32">
        <v>0</v>
      </c>
      <c r="O6" s="32">
        <v>0</v>
      </c>
    </row>
    <row r="7" spans="1:15" ht="60" x14ac:dyDescent="0.25">
      <c r="A7" s="37" t="s">
        <v>57</v>
      </c>
      <c r="B7" s="39" t="s">
        <v>56</v>
      </c>
      <c r="C7" s="38" t="s">
        <v>51</v>
      </c>
      <c r="D7" s="36">
        <v>0</v>
      </c>
      <c r="E7" s="36">
        <v>0</v>
      </c>
      <c r="F7" s="36">
        <v>0</v>
      </c>
      <c r="G7" s="34">
        <v>0</v>
      </c>
      <c r="H7" s="41">
        <f>479/1000</f>
        <v>0.47899999999999998</v>
      </c>
      <c r="I7" s="38">
        <v>15.173</v>
      </c>
      <c r="J7" s="32">
        <v>0</v>
      </c>
      <c r="K7" s="32">
        <v>0</v>
      </c>
      <c r="L7" s="32">
        <v>0</v>
      </c>
      <c r="M7" s="32">
        <v>0</v>
      </c>
      <c r="N7" s="32">
        <v>0</v>
      </c>
      <c r="O7" s="32">
        <v>0</v>
      </c>
    </row>
    <row r="8" spans="1:15" ht="60" x14ac:dyDescent="0.25">
      <c r="A8" s="40" t="s">
        <v>64</v>
      </c>
      <c r="B8" s="39" t="s">
        <v>65</v>
      </c>
      <c r="C8" s="14" t="s">
        <v>44</v>
      </c>
      <c r="D8" s="36">
        <v>0</v>
      </c>
      <c r="E8" s="36">
        <v>0</v>
      </c>
      <c r="F8" s="36">
        <v>0</v>
      </c>
      <c r="G8" s="34">
        <v>0</v>
      </c>
      <c r="H8" s="34">
        <v>0</v>
      </c>
      <c r="I8" s="59">
        <v>2</v>
      </c>
      <c r="J8" s="32">
        <v>0</v>
      </c>
      <c r="K8" s="32">
        <v>0</v>
      </c>
      <c r="L8" s="32">
        <v>0</v>
      </c>
      <c r="M8" s="32">
        <v>0</v>
      </c>
      <c r="N8" s="32">
        <v>0</v>
      </c>
      <c r="O8" s="32">
        <v>0</v>
      </c>
    </row>
  </sheetData>
  <mergeCells count="8">
    <mergeCell ref="A5:A6"/>
    <mergeCell ref="E3:O3"/>
    <mergeCell ref="K1:O1"/>
    <mergeCell ref="A2:O2"/>
    <mergeCell ref="A3:A4"/>
    <mergeCell ref="B3:B4"/>
    <mergeCell ref="C3:C4"/>
    <mergeCell ref="D3:D4"/>
  </mergeCells>
  <pageMargins left="0.70866141732283472" right="0.70866141732283472" top="0.74803149606299213" bottom="0.74803149606299213" header="0.31496062992125984" footer="0.31496062992125984"/>
  <pageSetup paperSize="9" scale="6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BO21"/>
  <sheetViews>
    <sheetView tabSelected="1" view="pageBreakPreview" topLeftCell="A4" zoomScale="70" zoomScaleNormal="70" zoomScaleSheetLayoutView="70" workbookViewId="0">
      <pane xSplit="2" topLeftCell="C1" activePane="topRight" state="frozen"/>
      <selection pane="topRight" activeCell="AB22" sqref="AB22"/>
    </sheetView>
  </sheetViews>
  <sheetFormatPr defaultRowHeight="15.75" outlineLevelCol="1" x14ac:dyDescent="0.25"/>
  <cols>
    <col min="1" max="1" width="6.5703125" style="2" customWidth="1"/>
    <col min="2" max="2" width="37.5703125" style="1" customWidth="1"/>
    <col min="3" max="3" width="20.42578125" style="1" customWidth="1"/>
    <col min="4" max="4" width="25.85546875" style="7" customWidth="1"/>
    <col min="5" max="5" width="16.140625" style="4" customWidth="1" collapsed="1"/>
    <col min="6" max="6" width="15" style="1" hidden="1" customWidth="1" outlineLevel="1"/>
    <col min="7" max="7" width="15.42578125" style="1" customWidth="1"/>
    <col min="8" max="8" width="17.28515625" style="1" customWidth="1"/>
    <col min="9" max="9" width="13.28515625" style="1" customWidth="1"/>
    <col min="10" max="10" width="16.85546875" style="4" customWidth="1" collapsed="1"/>
    <col min="11" max="11" width="15" style="1" hidden="1" customWidth="1" outlineLevel="1"/>
    <col min="12" max="12" width="15.42578125" style="1" customWidth="1"/>
    <col min="13" max="13" width="15.5703125" style="1" customWidth="1"/>
    <col min="14" max="14" width="13.140625" style="1" customWidth="1"/>
    <col min="15" max="15" width="15.5703125" style="5" customWidth="1" collapsed="1"/>
    <col min="16" max="16" width="15" style="6" hidden="1" customWidth="1" outlineLevel="1"/>
    <col min="17" max="17" width="13.85546875" style="1" customWidth="1"/>
    <col min="18" max="18" width="19.140625" style="1" customWidth="1"/>
    <col min="19" max="19" width="13.85546875" style="1" customWidth="1"/>
    <col min="20" max="20" width="15.5703125" style="4" customWidth="1" collapsed="1"/>
    <col min="21" max="21" width="12.7109375" style="1" hidden="1" customWidth="1" outlineLevel="1"/>
    <col min="22" max="22" width="16.42578125" style="1" customWidth="1"/>
    <col min="23" max="23" width="13.85546875" style="1" customWidth="1"/>
    <col min="24" max="24" width="12.7109375" style="6" customWidth="1"/>
    <col min="25" max="25" width="14.7109375" style="4" customWidth="1" collapsed="1"/>
    <col min="26" max="26" width="13.5703125" style="1" hidden="1" customWidth="1" outlineLevel="1"/>
    <col min="27" max="28" width="14.85546875" style="1" customWidth="1"/>
    <col min="29" max="29" width="13.28515625" style="6" customWidth="1"/>
    <col min="30" max="30" width="15" style="4" customWidth="1" collapsed="1"/>
    <col min="31" max="31" width="15" style="1" hidden="1" customWidth="1" outlineLevel="1"/>
    <col min="32" max="33" width="15" style="1" customWidth="1"/>
    <col min="34" max="34" width="15.7109375" style="6" customWidth="1"/>
    <col min="35" max="35" width="12" style="4" customWidth="1" collapsed="1"/>
    <col min="36" max="36" width="15" style="1" hidden="1" customWidth="1" outlineLevel="1"/>
    <col min="37" max="37" width="13.85546875" style="1" customWidth="1"/>
    <col min="38" max="38" width="14.140625" style="1" customWidth="1"/>
    <col min="39" max="39" width="15.7109375" style="6" customWidth="1"/>
    <col min="40" max="40" width="10.7109375" style="4" customWidth="1" collapsed="1"/>
    <col min="41" max="41" width="15" style="1" hidden="1" customWidth="1" outlineLevel="1"/>
    <col min="42" max="42" width="15" style="1" customWidth="1"/>
    <col min="43" max="43" width="12.7109375" style="1" customWidth="1"/>
    <col min="44" max="44" width="13.85546875" style="6" customWidth="1"/>
    <col min="45" max="45" width="13.28515625" style="4" customWidth="1" collapsed="1"/>
    <col min="46" max="46" width="15" style="1" hidden="1" customWidth="1" outlineLevel="1"/>
    <col min="47" max="47" width="15" style="1" customWidth="1"/>
    <col min="48" max="48" width="12.5703125" style="1" customWidth="1"/>
    <col min="49" max="49" width="13.5703125" style="6" customWidth="1"/>
    <col min="50" max="50" width="13.42578125" style="4" customWidth="1" collapsed="1"/>
    <col min="51" max="51" width="15" style="1" hidden="1" customWidth="1" outlineLevel="1"/>
    <col min="52" max="52" width="15" style="1" customWidth="1"/>
    <col min="53" max="53" width="13.7109375" style="1" customWidth="1"/>
    <col min="54" max="54" width="12.85546875" style="6" customWidth="1"/>
    <col min="55" max="55" width="12.140625" style="4" customWidth="1" collapsed="1"/>
    <col min="56" max="56" width="15" style="1" hidden="1" customWidth="1" outlineLevel="1"/>
    <col min="57" max="57" width="15" style="1" customWidth="1"/>
    <col min="58" max="58" width="14" style="1" customWidth="1"/>
    <col min="59" max="59" width="12.85546875" style="6" customWidth="1"/>
    <col min="60" max="60" width="13" style="4" customWidth="1" collapsed="1"/>
    <col min="61" max="61" width="15" style="1" hidden="1" customWidth="1" outlineLevel="1"/>
    <col min="62" max="63" width="15" style="1" customWidth="1"/>
    <col min="64" max="64" width="13.140625" style="6" customWidth="1"/>
    <col min="65" max="16384" width="9.140625" style="1"/>
  </cols>
  <sheetData>
    <row r="1" spans="1:67" ht="24.75" customHeight="1" x14ac:dyDescent="0.25">
      <c r="BJ1" s="50" t="s">
        <v>36</v>
      </c>
      <c r="BK1" s="50"/>
      <c r="BL1" s="50"/>
    </row>
    <row r="2" spans="1:67" ht="25.5" customHeight="1" x14ac:dyDescent="0.25">
      <c r="BJ2" s="50"/>
      <c r="BK2" s="50"/>
      <c r="BL2" s="50"/>
    </row>
    <row r="3" spans="1:67" ht="30.75" customHeight="1" x14ac:dyDescent="0.25">
      <c r="A3" s="56" t="s">
        <v>0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56"/>
      <c r="AN3" s="1"/>
      <c r="AR3" s="1"/>
      <c r="AS3" s="1"/>
      <c r="AW3" s="1"/>
      <c r="AX3" s="1"/>
      <c r="BB3" s="1"/>
      <c r="BC3" s="1"/>
      <c r="BG3" s="1"/>
      <c r="BH3" s="1"/>
      <c r="BJ3" s="50"/>
      <c r="BK3" s="50"/>
      <c r="BL3" s="50"/>
      <c r="BM3" s="11"/>
      <c r="BN3" s="11"/>
      <c r="BO3" s="11"/>
    </row>
    <row r="4" spans="1:67" x14ac:dyDescent="0.25">
      <c r="E4" s="3"/>
    </row>
    <row r="5" spans="1:67" x14ac:dyDescent="0.25">
      <c r="A5" s="57" t="s">
        <v>1</v>
      </c>
      <c r="B5" s="58" t="s">
        <v>2</v>
      </c>
      <c r="C5" s="58" t="s">
        <v>3</v>
      </c>
      <c r="D5" s="58" t="s">
        <v>4</v>
      </c>
      <c r="E5" s="55" t="s">
        <v>5</v>
      </c>
      <c r="F5" s="55"/>
      <c r="G5" s="55"/>
      <c r="H5" s="55"/>
      <c r="I5" s="55"/>
      <c r="J5" s="55" t="s">
        <v>6</v>
      </c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  <c r="AC5" s="55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</row>
    <row r="6" spans="1:67" x14ac:dyDescent="0.25">
      <c r="A6" s="57"/>
      <c r="B6" s="58"/>
      <c r="C6" s="58"/>
      <c r="D6" s="58"/>
      <c r="E6" s="55"/>
      <c r="F6" s="55"/>
      <c r="G6" s="55"/>
      <c r="H6" s="55"/>
      <c r="I6" s="55"/>
      <c r="J6" s="55" t="s">
        <v>7</v>
      </c>
      <c r="K6" s="55"/>
      <c r="L6" s="55"/>
      <c r="M6" s="55"/>
      <c r="N6" s="55"/>
      <c r="O6" s="55" t="s">
        <v>8</v>
      </c>
      <c r="P6" s="55"/>
      <c r="Q6" s="55"/>
      <c r="R6" s="55"/>
      <c r="S6" s="55"/>
      <c r="T6" s="55" t="s">
        <v>9</v>
      </c>
      <c r="U6" s="55"/>
      <c r="V6" s="55"/>
      <c r="W6" s="55"/>
      <c r="X6" s="55"/>
      <c r="Y6" s="55" t="s">
        <v>10</v>
      </c>
      <c r="Z6" s="55"/>
      <c r="AA6" s="55"/>
      <c r="AB6" s="55"/>
      <c r="AC6" s="55"/>
      <c r="AD6" s="55" t="s">
        <v>11</v>
      </c>
      <c r="AE6" s="55"/>
      <c r="AF6" s="55"/>
      <c r="AG6" s="55"/>
      <c r="AH6" s="55"/>
      <c r="AI6" s="55" t="s">
        <v>12</v>
      </c>
      <c r="AJ6" s="55"/>
      <c r="AK6" s="55"/>
      <c r="AL6" s="55"/>
      <c r="AM6" s="55"/>
      <c r="AN6" s="55" t="s">
        <v>13</v>
      </c>
      <c r="AO6" s="55"/>
      <c r="AP6" s="55"/>
      <c r="AQ6" s="55"/>
      <c r="AR6" s="55"/>
      <c r="AS6" s="55" t="s">
        <v>14</v>
      </c>
      <c r="AT6" s="55"/>
      <c r="AU6" s="55"/>
      <c r="AV6" s="55"/>
      <c r="AW6" s="55"/>
      <c r="AX6" s="55" t="s">
        <v>15</v>
      </c>
      <c r="AY6" s="55"/>
      <c r="AZ6" s="55"/>
      <c r="BA6" s="55"/>
      <c r="BB6" s="55"/>
      <c r="BC6" s="55" t="s">
        <v>16</v>
      </c>
      <c r="BD6" s="55"/>
      <c r="BE6" s="55"/>
      <c r="BF6" s="55"/>
      <c r="BG6" s="55"/>
      <c r="BH6" s="55" t="s">
        <v>17</v>
      </c>
      <c r="BI6" s="55"/>
      <c r="BJ6" s="55"/>
      <c r="BK6" s="55"/>
      <c r="BL6" s="55"/>
    </row>
    <row r="7" spans="1:67" x14ac:dyDescent="0.25">
      <c r="A7" s="57"/>
      <c r="B7" s="58"/>
      <c r="C7" s="58"/>
      <c r="D7" s="58"/>
      <c r="E7" s="52" t="s">
        <v>18</v>
      </c>
      <c r="F7" s="53" t="s">
        <v>19</v>
      </c>
      <c r="G7" s="53"/>
      <c r="H7" s="53"/>
      <c r="I7" s="53"/>
      <c r="J7" s="52" t="s">
        <v>18</v>
      </c>
      <c r="K7" s="53" t="s">
        <v>19</v>
      </c>
      <c r="L7" s="53"/>
      <c r="M7" s="53"/>
      <c r="N7" s="53"/>
      <c r="O7" s="52" t="s">
        <v>18</v>
      </c>
      <c r="P7" s="53" t="s">
        <v>19</v>
      </c>
      <c r="Q7" s="53"/>
      <c r="R7" s="53"/>
      <c r="S7" s="53"/>
      <c r="T7" s="52" t="s">
        <v>18</v>
      </c>
      <c r="U7" s="53" t="s">
        <v>19</v>
      </c>
      <c r="V7" s="53"/>
      <c r="W7" s="53"/>
      <c r="X7" s="53"/>
      <c r="Y7" s="52" t="s">
        <v>18</v>
      </c>
      <c r="Z7" s="53" t="s">
        <v>19</v>
      </c>
      <c r="AA7" s="53"/>
      <c r="AB7" s="53"/>
      <c r="AC7" s="53"/>
      <c r="AD7" s="52" t="s">
        <v>18</v>
      </c>
      <c r="AE7" s="53" t="s">
        <v>19</v>
      </c>
      <c r="AF7" s="53"/>
      <c r="AG7" s="53"/>
      <c r="AH7" s="53"/>
      <c r="AI7" s="52" t="s">
        <v>18</v>
      </c>
      <c r="AJ7" s="53" t="s">
        <v>19</v>
      </c>
      <c r="AK7" s="53"/>
      <c r="AL7" s="53"/>
      <c r="AM7" s="53"/>
      <c r="AN7" s="52" t="s">
        <v>18</v>
      </c>
      <c r="AO7" s="53" t="s">
        <v>19</v>
      </c>
      <c r="AP7" s="53"/>
      <c r="AQ7" s="53"/>
      <c r="AR7" s="53"/>
      <c r="AS7" s="52" t="s">
        <v>18</v>
      </c>
      <c r="AT7" s="53" t="s">
        <v>19</v>
      </c>
      <c r="AU7" s="53"/>
      <c r="AV7" s="53"/>
      <c r="AW7" s="53"/>
      <c r="AX7" s="52" t="s">
        <v>18</v>
      </c>
      <c r="AY7" s="53" t="s">
        <v>19</v>
      </c>
      <c r="AZ7" s="53"/>
      <c r="BA7" s="53"/>
      <c r="BB7" s="53"/>
      <c r="BC7" s="52" t="s">
        <v>18</v>
      </c>
      <c r="BD7" s="53" t="s">
        <v>19</v>
      </c>
      <c r="BE7" s="53"/>
      <c r="BF7" s="53"/>
      <c r="BG7" s="53"/>
      <c r="BH7" s="52" t="s">
        <v>18</v>
      </c>
      <c r="BI7" s="53" t="s">
        <v>19</v>
      </c>
      <c r="BJ7" s="53"/>
      <c r="BK7" s="53"/>
      <c r="BL7" s="53"/>
    </row>
    <row r="8" spans="1:67" s="7" customFormat="1" ht="35.25" customHeight="1" x14ac:dyDescent="0.25">
      <c r="A8" s="57"/>
      <c r="B8" s="58"/>
      <c r="C8" s="58"/>
      <c r="D8" s="58"/>
      <c r="E8" s="52"/>
      <c r="F8" s="17" t="s">
        <v>20</v>
      </c>
      <c r="G8" s="17" t="s">
        <v>21</v>
      </c>
      <c r="H8" s="17" t="s">
        <v>22</v>
      </c>
      <c r="I8" s="17" t="s">
        <v>23</v>
      </c>
      <c r="J8" s="52"/>
      <c r="K8" s="17" t="s">
        <v>20</v>
      </c>
      <c r="L8" s="17" t="s">
        <v>21</v>
      </c>
      <c r="M8" s="17" t="s">
        <v>22</v>
      </c>
      <c r="N8" s="17" t="s">
        <v>23</v>
      </c>
      <c r="O8" s="52"/>
      <c r="P8" s="17" t="s">
        <v>20</v>
      </c>
      <c r="Q8" s="17" t="s">
        <v>21</v>
      </c>
      <c r="R8" s="17" t="s">
        <v>22</v>
      </c>
      <c r="S8" s="17" t="s">
        <v>23</v>
      </c>
      <c r="T8" s="52"/>
      <c r="U8" s="17" t="s">
        <v>20</v>
      </c>
      <c r="V8" s="17" t="s">
        <v>21</v>
      </c>
      <c r="W8" s="17" t="s">
        <v>22</v>
      </c>
      <c r="X8" s="17" t="s">
        <v>23</v>
      </c>
      <c r="Y8" s="52"/>
      <c r="Z8" s="17" t="s">
        <v>20</v>
      </c>
      <c r="AA8" s="17" t="s">
        <v>21</v>
      </c>
      <c r="AB8" s="17" t="s">
        <v>22</v>
      </c>
      <c r="AC8" s="17" t="s">
        <v>23</v>
      </c>
      <c r="AD8" s="52"/>
      <c r="AE8" s="17" t="s">
        <v>20</v>
      </c>
      <c r="AF8" s="17" t="s">
        <v>21</v>
      </c>
      <c r="AG8" s="17" t="s">
        <v>22</v>
      </c>
      <c r="AH8" s="17" t="s">
        <v>23</v>
      </c>
      <c r="AI8" s="52"/>
      <c r="AJ8" s="17" t="s">
        <v>20</v>
      </c>
      <c r="AK8" s="17" t="s">
        <v>21</v>
      </c>
      <c r="AL8" s="17" t="s">
        <v>22</v>
      </c>
      <c r="AM8" s="17" t="s">
        <v>23</v>
      </c>
      <c r="AN8" s="52"/>
      <c r="AO8" s="17" t="s">
        <v>20</v>
      </c>
      <c r="AP8" s="17" t="s">
        <v>21</v>
      </c>
      <c r="AQ8" s="17" t="s">
        <v>22</v>
      </c>
      <c r="AR8" s="17" t="s">
        <v>23</v>
      </c>
      <c r="AS8" s="52"/>
      <c r="AT8" s="17" t="s">
        <v>20</v>
      </c>
      <c r="AU8" s="17" t="s">
        <v>21</v>
      </c>
      <c r="AV8" s="17" t="s">
        <v>22</v>
      </c>
      <c r="AW8" s="17" t="s">
        <v>23</v>
      </c>
      <c r="AX8" s="52"/>
      <c r="AY8" s="17" t="s">
        <v>20</v>
      </c>
      <c r="AZ8" s="17" t="s">
        <v>21</v>
      </c>
      <c r="BA8" s="17" t="s">
        <v>22</v>
      </c>
      <c r="BB8" s="17" t="s">
        <v>23</v>
      </c>
      <c r="BC8" s="52"/>
      <c r="BD8" s="17" t="s">
        <v>20</v>
      </c>
      <c r="BE8" s="17" t="s">
        <v>21</v>
      </c>
      <c r="BF8" s="17" t="s">
        <v>22</v>
      </c>
      <c r="BG8" s="17" t="s">
        <v>23</v>
      </c>
      <c r="BH8" s="52"/>
      <c r="BI8" s="17" t="s">
        <v>20</v>
      </c>
      <c r="BJ8" s="17" t="s">
        <v>21</v>
      </c>
      <c r="BK8" s="17" t="s">
        <v>22</v>
      </c>
      <c r="BL8" s="17" t="s">
        <v>23</v>
      </c>
    </row>
    <row r="9" spans="1:67" s="7" customFormat="1" x14ac:dyDescent="0.25">
      <c r="A9" s="16">
        <v>1</v>
      </c>
      <c r="B9" s="17">
        <v>2</v>
      </c>
      <c r="C9" s="17">
        <v>3</v>
      </c>
      <c r="D9" s="17">
        <v>4</v>
      </c>
      <c r="E9" s="17">
        <v>5</v>
      </c>
      <c r="F9" s="16">
        <v>6</v>
      </c>
      <c r="G9" s="17">
        <v>6</v>
      </c>
      <c r="H9" s="17">
        <v>7</v>
      </c>
      <c r="I9" s="17">
        <v>8</v>
      </c>
      <c r="J9" s="17">
        <v>9</v>
      </c>
      <c r="K9" s="16">
        <v>11</v>
      </c>
      <c r="L9" s="17">
        <v>10</v>
      </c>
      <c r="M9" s="17">
        <v>11</v>
      </c>
      <c r="N9" s="17">
        <v>12</v>
      </c>
      <c r="O9" s="27">
        <v>13</v>
      </c>
      <c r="P9" s="28">
        <v>16</v>
      </c>
      <c r="Q9" s="27">
        <v>14</v>
      </c>
      <c r="R9" s="27">
        <v>15</v>
      </c>
      <c r="S9" s="27">
        <v>16</v>
      </c>
      <c r="T9" s="27">
        <v>17</v>
      </c>
      <c r="U9" s="28">
        <v>21</v>
      </c>
      <c r="V9" s="27">
        <v>18</v>
      </c>
      <c r="W9" s="27">
        <v>19</v>
      </c>
      <c r="X9" s="27">
        <v>20</v>
      </c>
      <c r="Y9" s="27">
        <v>21</v>
      </c>
      <c r="Z9" s="28">
        <v>26</v>
      </c>
      <c r="AA9" s="27">
        <v>22</v>
      </c>
      <c r="AB9" s="27">
        <v>23</v>
      </c>
      <c r="AC9" s="27">
        <v>24</v>
      </c>
      <c r="AD9" s="27">
        <v>25</v>
      </c>
      <c r="AE9" s="28">
        <v>31</v>
      </c>
      <c r="AF9" s="27">
        <v>26</v>
      </c>
      <c r="AG9" s="27">
        <v>27</v>
      </c>
      <c r="AH9" s="27">
        <v>28</v>
      </c>
      <c r="AI9" s="27">
        <v>29</v>
      </c>
      <c r="AJ9" s="28">
        <v>36</v>
      </c>
      <c r="AK9" s="27">
        <v>30</v>
      </c>
      <c r="AL9" s="27">
        <v>31</v>
      </c>
      <c r="AM9" s="27">
        <v>32</v>
      </c>
      <c r="AN9" s="27">
        <v>33</v>
      </c>
      <c r="AO9" s="28">
        <v>41</v>
      </c>
      <c r="AP9" s="27">
        <v>34</v>
      </c>
      <c r="AQ9" s="27">
        <v>35</v>
      </c>
      <c r="AR9" s="27">
        <v>36</v>
      </c>
      <c r="AS9" s="27">
        <v>37</v>
      </c>
      <c r="AT9" s="28">
        <v>46</v>
      </c>
      <c r="AU9" s="27">
        <v>38</v>
      </c>
      <c r="AV9" s="27">
        <v>39</v>
      </c>
      <c r="AW9" s="27">
        <v>40</v>
      </c>
      <c r="AX9" s="27">
        <v>41</v>
      </c>
      <c r="AY9" s="28">
        <v>51</v>
      </c>
      <c r="AZ9" s="27">
        <v>42</v>
      </c>
      <c r="BA9" s="27">
        <v>43</v>
      </c>
      <c r="BB9" s="27">
        <v>44</v>
      </c>
      <c r="BC9" s="27">
        <v>45</v>
      </c>
      <c r="BD9" s="28">
        <v>56</v>
      </c>
      <c r="BE9" s="27">
        <v>46</v>
      </c>
      <c r="BF9" s="27">
        <v>47</v>
      </c>
      <c r="BG9" s="27">
        <v>48</v>
      </c>
      <c r="BH9" s="27">
        <v>49</v>
      </c>
      <c r="BI9" s="28">
        <v>61</v>
      </c>
      <c r="BJ9" s="27">
        <v>50</v>
      </c>
      <c r="BK9" s="27">
        <v>51</v>
      </c>
      <c r="BL9" s="27">
        <v>52</v>
      </c>
    </row>
    <row r="10" spans="1:67" s="26" customFormat="1" ht="16.5" x14ac:dyDescent="0.25">
      <c r="A10" s="25"/>
      <c r="B10" s="54" t="s">
        <v>41</v>
      </c>
      <c r="C10" s="54"/>
      <c r="D10" s="54"/>
      <c r="E10" s="23">
        <f t="shared" ref="E10:AJ10" si="0">E11+E16+E20</f>
        <v>303639.2</v>
      </c>
      <c r="F10" s="23">
        <f t="shared" si="0"/>
        <v>0</v>
      </c>
      <c r="G10" s="23">
        <f t="shared" si="0"/>
        <v>262342</v>
      </c>
      <c r="H10" s="23">
        <f t="shared" si="0"/>
        <v>41297.199999999997</v>
      </c>
      <c r="I10" s="23">
        <f t="shared" si="0"/>
        <v>0</v>
      </c>
      <c r="J10" s="23">
        <f t="shared" si="0"/>
        <v>1795</v>
      </c>
      <c r="K10" s="23">
        <f t="shared" si="0"/>
        <v>0</v>
      </c>
      <c r="L10" s="23">
        <f t="shared" si="0"/>
        <v>0</v>
      </c>
      <c r="M10" s="23">
        <f t="shared" si="0"/>
        <v>1795</v>
      </c>
      <c r="N10" s="23">
        <f t="shared" si="0"/>
        <v>0</v>
      </c>
      <c r="O10" s="23">
        <f t="shared" si="0"/>
        <v>0</v>
      </c>
      <c r="P10" s="23">
        <f t="shared" si="0"/>
        <v>0</v>
      </c>
      <c r="Q10" s="23">
        <f t="shared" si="0"/>
        <v>0</v>
      </c>
      <c r="R10" s="23">
        <f t="shared" si="0"/>
        <v>0</v>
      </c>
      <c r="S10" s="23">
        <f t="shared" si="0"/>
        <v>0</v>
      </c>
      <c r="T10" s="23">
        <f t="shared" si="0"/>
        <v>0</v>
      </c>
      <c r="U10" s="23">
        <f t="shared" si="0"/>
        <v>0</v>
      </c>
      <c r="V10" s="23">
        <f t="shared" si="0"/>
        <v>0</v>
      </c>
      <c r="W10" s="23">
        <f t="shared" si="0"/>
        <v>0</v>
      </c>
      <c r="X10" s="23">
        <f t="shared" si="0"/>
        <v>0</v>
      </c>
      <c r="Y10" s="23">
        <f t="shared" si="0"/>
        <v>113584.59999999999</v>
      </c>
      <c r="Z10" s="23">
        <f t="shared" si="0"/>
        <v>0</v>
      </c>
      <c r="AA10" s="23">
        <f t="shared" si="0"/>
        <v>86661</v>
      </c>
      <c r="AB10" s="23">
        <f t="shared" si="0"/>
        <v>26923.599999999999</v>
      </c>
      <c r="AC10" s="23">
        <f t="shared" si="0"/>
        <v>0</v>
      </c>
      <c r="AD10" s="23">
        <f t="shared" si="0"/>
        <v>188259.6</v>
      </c>
      <c r="AE10" s="23">
        <f t="shared" si="0"/>
        <v>0</v>
      </c>
      <c r="AF10" s="23">
        <f t="shared" si="0"/>
        <v>175681</v>
      </c>
      <c r="AG10" s="23">
        <f t="shared" si="0"/>
        <v>12578.6</v>
      </c>
      <c r="AH10" s="23">
        <f t="shared" si="0"/>
        <v>0</v>
      </c>
      <c r="AI10" s="23">
        <f t="shared" si="0"/>
        <v>0</v>
      </c>
      <c r="AJ10" s="23">
        <f t="shared" si="0"/>
        <v>0</v>
      </c>
      <c r="AK10" s="23">
        <f t="shared" ref="AK10:BP10" si="1">AK11+AK16+AK20</f>
        <v>0</v>
      </c>
      <c r="AL10" s="23">
        <f t="shared" si="1"/>
        <v>0</v>
      </c>
      <c r="AM10" s="23">
        <f t="shared" si="1"/>
        <v>0</v>
      </c>
      <c r="AN10" s="23">
        <f t="shared" si="1"/>
        <v>0</v>
      </c>
      <c r="AO10" s="23">
        <f t="shared" si="1"/>
        <v>0</v>
      </c>
      <c r="AP10" s="23">
        <f t="shared" si="1"/>
        <v>0</v>
      </c>
      <c r="AQ10" s="23">
        <f t="shared" si="1"/>
        <v>0</v>
      </c>
      <c r="AR10" s="23">
        <f t="shared" si="1"/>
        <v>0</v>
      </c>
      <c r="AS10" s="23">
        <f t="shared" si="1"/>
        <v>0</v>
      </c>
      <c r="AT10" s="23">
        <f t="shared" si="1"/>
        <v>0</v>
      </c>
      <c r="AU10" s="23">
        <f t="shared" si="1"/>
        <v>0</v>
      </c>
      <c r="AV10" s="23">
        <f t="shared" si="1"/>
        <v>0</v>
      </c>
      <c r="AW10" s="23">
        <f t="shared" si="1"/>
        <v>0</v>
      </c>
      <c r="AX10" s="23">
        <f t="shared" si="1"/>
        <v>0</v>
      </c>
      <c r="AY10" s="23">
        <f t="shared" si="1"/>
        <v>0</v>
      </c>
      <c r="AZ10" s="23">
        <f t="shared" si="1"/>
        <v>0</v>
      </c>
      <c r="BA10" s="23">
        <f t="shared" si="1"/>
        <v>0</v>
      </c>
      <c r="BB10" s="23">
        <f t="shared" si="1"/>
        <v>0</v>
      </c>
      <c r="BC10" s="23">
        <f t="shared" si="1"/>
        <v>0</v>
      </c>
      <c r="BD10" s="23">
        <f t="shared" si="1"/>
        <v>0</v>
      </c>
      <c r="BE10" s="23">
        <f t="shared" si="1"/>
        <v>0</v>
      </c>
      <c r="BF10" s="23">
        <f t="shared" si="1"/>
        <v>0</v>
      </c>
      <c r="BG10" s="23">
        <f t="shared" si="1"/>
        <v>0</v>
      </c>
      <c r="BH10" s="23">
        <f t="shared" si="1"/>
        <v>0</v>
      </c>
      <c r="BI10" s="23">
        <f t="shared" si="1"/>
        <v>0</v>
      </c>
      <c r="BJ10" s="23">
        <f t="shared" si="1"/>
        <v>0</v>
      </c>
      <c r="BK10" s="23">
        <f t="shared" si="1"/>
        <v>0</v>
      </c>
      <c r="BL10" s="23">
        <f t="shared" si="1"/>
        <v>0</v>
      </c>
    </row>
    <row r="11" spans="1:67" s="26" customFormat="1" ht="70.5" customHeight="1" x14ac:dyDescent="0.25">
      <c r="A11" s="25" t="s">
        <v>24</v>
      </c>
      <c r="B11" s="51" t="s">
        <v>46</v>
      </c>
      <c r="C11" s="51"/>
      <c r="D11" s="51"/>
      <c r="E11" s="23">
        <f>SUM(E12:E15)</f>
        <v>15468.9</v>
      </c>
      <c r="F11" s="23">
        <f t="shared" ref="F11:BL11" si="2">SUM(F12:F15)</f>
        <v>0</v>
      </c>
      <c r="G11" s="23">
        <f t="shared" si="2"/>
        <v>0</v>
      </c>
      <c r="H11" s="23">
        <f t="shared" si="2"/>
        <v>15468.9</v>
      </c>
      <c r="I11" s="23">
        <f t="shared" si="2"/>
        <v>0</v>
      </c>
      <c r="J11" s="23">
        <f t="shared" si="2"/>
        <v>1795</v>
      </c>
      <c r="K11" s="23">
        <f t="shared" si="2"/>
        <v>0</v>
      </c>
      <c r="L11" s="23">
        <f t="shared" si="2"/>
        <v>0</v>
      </c>
      <c r="M11" s="23">
        <f t="shared" si="2"/>
        <v>1795</v>
      </c>
      <c r="N11" s="23">
        <f t="shared" si="2"/>
        <v>0</v>
      </c>
      <c r="O11" s="23">
        <f t="shared" si="2"/>
        <v>0</v>
      </c>
      <c r="P11" s="23">
        <f t="shared" si="2"/>
        <v>0</v>
      </c>
      <c r="Q11" s="23">
        <f t="shared" si="2"/>
        <v>0</v>
      </c>
      <c r="R11" s="23">
        <f t="shared" si="2"/>
        <v>0</v>
      </c>
      <c r="S11" s="23">
        <f t="shared" si="2"/>
        <v>0</v>
      </c>
      <c r="T11" s="23">
        <f t="shared" si="2"/>
        <v>0</v>
      </c>
      <c r="U11" s="23">
        <f t="shared" si="2"/>
        <v>0</v>
      </c>
      <c r="V11" s="23">
        <f t="shared" si="2"/>
        <v>0</v>
      </c>
      <c r="W11" s="23">
        <f t="shared" si="2"/>
        <v>0</v>
      </c>
      <c r="X11" s="23">
        <f t="shared" si="2"/>
        <v>0</v>
      </c>
      <c r="Y11" s="23">
        <f t="shared" si="2"/>
        <v>13673.9</v>
      </c>
      <c r="Z11" s="23">
        <f t="shared" si="2"/>
        <v>0</v>
      </c>
      <c r="AA11" s="23">
        <f t="shared" si="2"/>
        <v>0</v>
      </c>
      <c r="AB11" s="23">
        <f t="shared" si="2"/>
        <v>13673.9</v>
      </c>
      <c r="AC11" s="23">
        <f t="shared" si="2"/>
        <v>0</v>
      </c>
      <c r="AD11" s="23">
        <f t="shared" si="2"/>
        <v>0</v>
      </c>
      <c r="AE11" s="23">
        <f t="shared" si="2"/>
        <v>0</v>
      </c>
      <c r="AF11" s="23">
        <f t="shared" si="2"/>
        <v>0</v>
      </c>
      <c r="AG11" s="23">
        <f t="shared" si="2"/>
        <v>0</v>
      </c>
      <c r="AH11" s="23">
        <f t="shared" si="2"/>
        <v>0</v>
      </c>
      <c r="AI11" s="23">
        <f t="shared" si="2"/>
        <v>0</v>
      </c>
      <c r="AJ11" s="23">
        <f t="shared" si="2"/>
        <v>0</v>
      </c>
      <c r="AK11" s="23">
        <f t="shared" si="2"/>
        <v>0</v>
      </c>
      <c r="AL11" s="23">
        <f t="shared" si="2"/>
        <v>0</v>
      </c>
      <c r="AM11" s="23">
        <f t="shared" si="2"/>
        <v>0</v>
      </c>
      <c r="AN11" s="23">
        <f t="shared" si="2"/>
        <v>0</v>
      </c>
      <c r="AO11" s="23">
        <f t="shared" si="2"/>
        <v>0</v>
      </c>
      <c r="AP11" s="23">
        <f t="shared" si="2"/>
        <v>0</v>
      </c>
      <c r="AQ11" s="23">
        <f t="shared" si="2"/>
        <v>0</v>
      </c>
      <c r="AR11" s="23">
        <f t="shared" si="2"/>
        <v>0</v>
      </c>
      <c r="AS11" s="23">
        <f t="shared" si="2"/>
        <v>0</v>
      </c>
      <c r="AT11" s="23">
        <f t="shared" si="2"/>
        <v>0</v>
      </c>
      <c r="AU11" s="23">
        <f t="shared" si="2"/>
        <v>0</v>
      </c>
      <c r="AV11" s="23">
        <f t="shared" si="2"/>
        <v>0</v>
      </c>
      <c r="AW11" s="23">
        <f t="shared" si="2"/>
        <v>0</v>
      </c>
      <c r="AX11" s="23">
        <f t="shared" si="2"/>
        <v>0</v>
      </c>
      <c r="AY11" s="23">
        <f t="shared" si="2"/>
        <v>0</v>
      </c>
      <c r="AZ11" s="23">
        <f t="shared" si="2"/>
        <v>0</v>
      </c>
      <c r="BA11" s="23">
        <f t="shared" si="2"/>
        <v>0</v>
      </c>
      <c r="BB11" s="23">
        <f t="shared" si="2"/>
        <v>0</v>
      </c>
      <c r="BC11" s="23">
        <f t="shared" si="2"/>
        <v>0</v>
      </c>
      <c r="BD11" s="23">
        <f t="shared" si="2"/>
        <v>0</v>
      </c>
      <c r="BE11" s="23">
        <f t="shared" si="2"/>
        <v>0</v>
      </c>
      <c r="BF11" s="23">
        <f t="shared" si="2"/>
        <v>0</v>
      </c>
      <c r="BG11" s="23">
        <f t="shared" si="2"/>
        <v>0</v>
      </c>
      <c r="BH11" s="23">
        <f t="shared" si="2"/>
        <v>0</v>
      </c>
      <c r="BI11" s="23">
        <f t="shared" si="2"/>
        <v>0</v>
      </c>
      <c r="BJ11" s="23">
        <f t="shared" si="2"/>
        <v>0</v>
      </c>
      <c r="BK11" s="23">
        <f t="shared" si="2"/>
        <v>0</v>
      </c>
      <c r="BL11" s="23">
        <f t="shared" si="2"/>
        <v>0</v>
      </c>
    </row>
    <row r="12" spans="1:67" s="24" customFormat="1" ht="75.75" customHeight="1" x14ac:dyDescent="0.25">
      <c r="A12" s="18" t="s">
        <v>38</v>
      </c>
      <c r="B12" s="19" t="s">
        <v>27</v>
      </c>
      <c r="C12" s="20" t="s">
        <v>25</v>
      </c>
      <c r="D12" s="20" t="s">
        <v>26</v>
      </c>
      <c r="E12" s="21">
        <f>J12+O12+T12+Y12+AD12+AI12+AN12+AS12+AX12</f>
        <v>6870</v>
      </c>
      <c r="F12" s="21">
        <f>K12+P12+U12+Z12+AE12+AJ12+AO12+AT12+AY12</f>
        <v>0</v>
      </c>
      <c r="G12" s="21">
        <f>L12+Q12+V12+AA12+AF12+AK12+AP12+AU12+AZ12</f>
        <v>0</v>
      </c>
      <c r="H12" s="21">
        <f t="shared" ref="H12:I14" si="3">M12+R12+W12+AB12+AG12+AL12+AQ12+AV12+BA12</f>
        <v>6870</v>
      </c>
      <c r="I12" s="21">
        <f t="shared" si="3"/>
        <v>0</v>
      </c>
      <c r="J12" s="33">
        <f>M12</f>
        <v>0</v>
      </c>
      <c r="K12" s="30">
        <v>0</v>
      </c>
      <c r="L12" s="30">
        <v>0</v>
      </c>
      <c r="M12" s="29">
        <v>0</v>
      </c>
      <c r="N12" s="30">
        <v>0</v>
      </c>
      <c r="O12" s="30">
        <f>Q12+R12</f>
        <v>0</v>
      </c>
      <c r="P12" s="23">
        <v>0</v>
      </c>
      <c r="Q12" s="23">
        <v>0</v>
      </c>
      <c r="R12" s="31">
        <v>0</v>
      </c>
      <c r="S12" s="23">
        <v>0</v>
      </c>
      <c r="T12" s="30">
        <f>V12+W12</f>
        <v>0</v>
      </c>
      <c r="U12" s="23">
        <v>0</v>
      </c>
      <c r="V12" s="23">
        <v>0</v>
      </c>
      <c r="W12" s="21">
        <v>0</v>
      </c>
      <c r="X12" s="23">
        <v>0</v>
      </c>
      <c r="Y12" s="30">
        <f>AA12+AB12</f>
        <v>6870</v>
      </c>
      <c r="Z12" s="23">
        <v>0</v>
      </c>
      <c r="AA12" s="23">
        <v>0</v>
      </c>
      <c r="AB12" s="21">
        <v>6870</v>
      </c>
      <c r="AC12" s="23">
        <v>0</v>
      </c>
      <c r="AD12" s="30">
        <f>AF12+AG12</f>
        <v>0</v>
      </c>
      <c r="AE12" s="23">
        <v>0</v>
      </c>
      <c r="AF12" s="23">
        <v>0</v>
      </c>
      <c r="AG12" s="23">
        <v>0</v>
      </c>
      <c r="AH12" s="23">
        <v>0</v>
      </c>
      <c r="AI12" s="30">
        <f>AK12+AL12</f>
        <v>0</v>
      </c>
      <c r="AJ12" s="23">
        <v>0</v>
      </c>
      <c r="AK12" s="23">
        <v>0</v>
      </c>
      <c r="AL12" s="23">
        <v>0</v>
      </c>
      <c r="AM12" s="23">
        <v>0</v>
      </c>
      <c r="AN12" s="30">
        <f>AP12+AQ12</f>
        <v>0</v>
      </c>
      <c r="AO12" s="23">
        <v>0</v>
      </c>
      <c r="AP12" s="23">
        <v>0</v>
      </c>
      <c r="AQ12" s="23">
        <v>0</v>
      </c>
      <c r="AR12" s="23">
        <v>0</v>
      </c>
      <c r="AS12" s="30">
        <f>AU12+AV12</f>
        <v>0</v>
      </c>
      <c r="AT12" s="23">
        <v>0</v>
      </c>
      <c r="AU12" s="23">
        <v>0</v>
      </c>
      <c r="AV12" s="23">
        <v>0</v>
      </c>
      <c r="AW12" s="23">
        <v>0</v>
      </c>
      <c r="AX12" s="30">
        <f>AZ12+BA12</f>
        <v>0</v>
      </c>
      <c r="AY12" s="23">
        <v>0</v>
      </c>
      <c r="AZ12" s="23">
        <v>0</v>
      </c>
      <c r="BA12" s="23">
        <v>0</v>
      </c>
      <c r="BB12" s="23">
        <v>0</v>
      </c>
      <c r="BC12" s="30">
        <f>BE12+BF12</f>
        <v>0</v>
      </c>
      <c r="BD12" s="23">
        <v>0</v>
      </c>
      <c r="BE12" s="23">
        <v>0</v>
      </c>
      <c r="BF12" s="23">
        <v>0</v>
      </c>
      <c r="BG12" s="23">
        <v>0</v>
      </c>
      <c r="BH12" s="30">
        <f>BJ12+BK12</f>
        <v>0</v>
      </c>
      <c r="BI12" s="23">
        <v>0</v>
      </c>
      <c r="BJ12" s="23">
        <v>0</v>
      </c>
      <c r="BK12" s="23">
        <v>0</v>
      </c>
      <c r="BL12" s="23">
        <v>0</v>
      </c>
    </row>
    <row r="13" spans="1:67" s="24" customFormat="1" ht="71.25" customHeight="1" x14ac:dyDescent="0.25">
      <c r="A13" s="18" t="s">
        <v>39</v>
      </c>
      <c r="B13" s="19" t="s">
        <v>43</v>
      </c>
      <c r="C13" s="20" t="s">
        <v>25</v>
      </c>
      <c r="D13" s="20" t="s">
        <v>26</v>
      </c>
      <c r="E13" s="21">
        <f t="shared" ref="E13" si="4">J13+O13+T13+Y13+AD13+AI13+AN13+AS13+AX13</f>
        <v>6500</v>
      </c>
      <c r="F13" s="21">
        <f t="shared" ref="F13:G14" si="5">K13+P13+U13+Z13+AE13+AJ13+AO13+AT13+AY13</f>
        <v>0</v>
      </c>
      <c r="G13" s="21">
        <f t="shared" si="5"/>
        <v>0</v>
      </c>
      <c r="H13" s="21">
        <f t="shared" ref="H13" si="6">M13+R13+W13+AB13+AG13+AL13+AQ13+AV13+BA13</f>
        <v>6500</v>
      </c>
      <c r="I13" s="21">
        <f t="shared" si="3"/>
        <v>0</v>
      </c>
      <c r="J13" s="33">
        <f t="shared" ref="J13" si="7">M13</f>
        <v>0</v>
      </c>
      <c r="K13" s="30">
        <v>0</v>
      </c>
      <c r="L13" s="30">
        <v>0</v>
      </c>
      <c r="M13" s="29">
        <v>0</v>
      </c>
      <c r="N13" s="30">
        <v>0</v>
      </c>
      <c r="O13" s="30">
        <f>Q13+R13</f>
        <v>0</v>
      </c>
      <c r="P13" s="23">
        <v>0</v>
      </c>
      <c r="Q13" s="23">
        <v>0</v>
      </c>
      <c r="R13" s="31">
        <v>0</v>
      </c>
      <c r="S13" s="23">
        <v>0</v>
      </c>
      <c r="T13" s="30">
        <f>V13+W13</f>
        <v>0</v>
      </c>
      <c r="U13" s="23">
        <v>0</v>
      </c>
      <c r="V13" s="23">
        <v>0</v>
      </c>
      <c r="W13" s="21">
        <v>0</v>
      </c>
      <c r="X13" s="23">
        <v>0</v>
      </c>
      <c r="Y13" s="30">
        <f>AA13+AB13</f>
        <v>6500</v>
      </c>
      <c r="Z13" s="23">
        <v>0</v>
      </c>
      <c r="AA13" s="23">
        <v>0</v>
      </c>
      <c r="AB13" s="21">
        <v>6500</v>
      </c>
      <c r="AC13" s="23">
        <v>0</v>
      </c>
      <c r="AD13" s="30">
        <f>AF13+AG13</f>
        <v>0</v>
      </c>
      <c r="AE13" s="23">
        <v>0</v>
      </c>
      <c r="AF13" s="23">
        <v>0</v>
      </c>
      <c r="AG13" s="23">
        <v>0</v>
      </c>
      <c r="AH13" s="23">
        <v>0</v>
      </c>
      <c r="AI13" s="30">
        <f>AK13+AL13</f>
        <v>0</v>
      </c>
      <c r="AJ13" s="23">
        <v>0</v>
      </c>
      <c r="AK13" s="23">
        <v>0</v>
      </c>
      <c r="AL13" s="23">
        <v>0</v>
      </c>
      <c r="AM13" s="23">
        <v>0</v>
      </c>
      <c r="AN13" s="30">
        <f>AP13+AQ13</f>
        <v>0</v>
      </c>
      <c r="AO13" s="23">
        <v>0</v>
      </c>
      <c r="AP13" s="23">
        <v>0</v>
      </c>
      <c r="AQ13" s="23">
        <v>0</v>
      </c>
      <c r="AR13" s="23">
        <v>0</v>
      </c>
      <c r="AS13" s="30">
        <f>AU13+AV13</f>
        <v>0</v>
      </c>
      <c r="AT13" s="23">
        <v>0</v>
      </c>
      <c r="AU13" s="23">
        <v>0</v>
      </c>
      <c r="AV13" s="23">
        <v>0</v>
      </c>
      <c r="AW13" s="23">
        <v>0</v>
      </c>
      <c r="AX13" s="30">
        <f>AZ13+BA13</f>
        <v>0</v>
      </c>
      <c r="AY13" s="23">
        <v>0</v>
      </c>
      <c r="AZ13" s="23">
        <v>0</v>
      </c>
      <c r="BA13" s="23">
        <v>0</v>
      </c>
      <c r="BB13" s="23">
        <v>0</v>
      </c>
      <c r="BC13" s="30">
        <f>BE13+BF13</f>
        <v>0</v>
      </c>
      <c r="BD13" s="23">
        <v>0</v>
      </c>
      <c r="BE13" s="23">
        <v>0</v>
      </c>
      <c r="BF13" s="23">
        <v>0</v>
      </c>
      <c r="BG13" s="23">
        <v>0</v>
      </c>
      <c r="BH13" s="30">
        <f>BJ13+BK13</f>
        <v>0</v>
      </c>
      <c r="BI13" s="23">
        <v>0</v>
      </c>
      <c r="BJ13" s="23">
        <v>0</v>
      </c>
      <c r="BK13" s="23">
        <v>0</v>
      </c>
      <c r="BL13" s="23">
        <v>0</v>
      </c>
    </row>
    <row r="14" spans="1:67" s="24" customFormat="1" ht="64.5" customHeight="1" x14ac:dyDescent="0.25">
      <c r="A14" s="18" t="s">
        <v>40</v>
      </c>
      <c r="B14" s="19" t="s">
        <v>42</v>
      </c>
      <c r="C14" s="20" t="s">
        <v>25</v>
      </c>
      <c r="D14" s="20" t="s">
        <v>26</v>
      </c>
      <c r="E14" s="21">
        <f t="shared" ref="E14:F15" si="8">J14+O14+T14+Y14+AD14+AI14+AN14+AS14+AX14</f>
        <v>1795</v>
      </c>
      <c r="F14" s="21">
        <f t="shared" si="8"/>
        <v>0</v>
      </c>
      <c r="G14" s="21">
        <f t="shared" si="5"/>
        <v>0</v>
      </c>
      <c r="H14" s="21">
        <f>M14+R14+W14+AB14+AG14+AL14+AQ14+AV14+BA14</f>
        <v>1795</v>
      </c>
      <c r="I14" s="21">
        <f t="shared" si="3"/>
        <v>0</v>
      </c>
      <c r="J14" s="22">
        <f>M14</f>
        <v>1795</v>
      </c>
      <c r="K14" s="30">
        <v>0</v>
      </c>
      <c r="L14" s="30">
        <v>0</v>
      </c>
      <c r="M14" s="35">
        <v>1795</v>
      </c>
      <c r="N14" s="30">
        <v>0</v>
      </c>
      <c r="O14" s="30">
        <f>Q14+R14</f>
        <v>0</v>
      </c>
      <c r="P14" s="23">
        <v>0</v>
      </c>
      <c r="Q14" s="23">
        <v>0</v>
      </c>
      <c r="R14" s="23">
        <v>0</v>
      </c>
      <c r="S14" s="23">
        <v>0</v>
      </c>
      <c r="T14" s="30">
        <f>V14+W14</f>
        <v>0</v>
      </c>
      <c r="U14" s="23">
        <v>0</v>
      </c>
      <c r="V14" s="23">
        <v>0</v>
      </c>
      <c r="W14" s="21">
        <v>0</v>
      </c>
      <c r="X14" s="23">
        <v>0</v>
      </c>
      <c r="Y14" s="30">
        <f>AA14+AB14</f>
        <v>0</v>
      </c>
      <c r="Z14" s="23">
        <v>0</v>
      </c>
      <c r="AA14" s="23">
        <v>0</v>
      </c>
      <c r="AB14" s="21">
        <v>0</v>
      </c>
      <c r="AC14" s="23">
        <v>0</v>
      </c>
      <c r="AD14" s="30">
        <f>AF14+AG14</f>
        <v>0</v>
      </c>
      <c r="AE14" s="23">
        <v>0</v>
      </c>
      <c r="AF14" s="23">
        <v>0</v>
      </c>
      <c r="AG14" s="23">
        <v>0</v>
      </c>
      <c r="AH14" s="23">
        <v>0</v>
      </c>
      <c r="AI14" s="30">
        <f>AK14+AL14</f>
        <v>0</v>
      </c>
      <c r="AJ14" s="23">
        <v>0</v>
      </c>
      <c r="AK14" s="23">
        <v>0</v>
      </c>
      <c r="AL14" s="23">
        <v>0</v>
      </c>
      <c r="AM14" s="23">
        <v>0</v>
      </c>
      <c r="AN14" s="30">
        <f>AP14+AQ14</f>
        <v>0</v>
      </c>
      <c r="AO14" s="23">
        <v>0</v>
      </c>
      <c r="AP14" s="23">
        <v>0</v>
      </c>
      <c r="AQ14" s="23">
        <v>0</v>
      </c>
      <c r="AR14" s="23">
        <v>0</v>
      </c>
      <c r="AS14" s="30">
        <f>AU14+AV14</f>
        <v>0</v>
      </c>
      <c r="AT14" s="23">
        <v>0</v>
      </c>
      <c r="AU14" s="23">
        <v>0</v>
      </c>
      <c r="AV14" s="23">
        <v>0</v>
      </c>
      <c r="AW14" s="23">
        <v>0</v>
      </c>
      <c r="AX14" s="30">
        <f>AZ14+BA14</f>
        <v>0</v>
      </c>
      <c r="AY14" s="23">
        <v>0</v>
      </c>
      <c r="AZ14" s="23">
        <v>0</v>
      </c>
      <c r="BA14" s="23">
        <v>0</v>
      </c>
      <c r="BB14" s="23">
        <v>0</v>
      </c>
      <c r="BC14" s="30">
        <f>BE14+BF14</f>
        <v>0</v>
      </c>
      <c r="BD14" s="23">
        <v>0</v>
      </c>
      <c r="BE14" s="23">
        <v>0</v>
      </c>
      <c r="BF14" s="23">
        <v>0</v>
      </c>
      <c r="BG14" s="23">
        <v>0</v>
      </c>
      <c r="BH14" s="30">
        <f>BJ14+BK14</f>
        <v>0</v>
      </c>
      <c r="BI14" s="23">
        <v>0</v>
      </c>
      <c r="BJ14" s="23">
        <v>0</v>
      </c>
      <c r="BK14" s="23">
        <v>0</v>
      </c>
      <c r="BL14" s="23">
        <v>0</v>
      </c>
    </row>
    <row r="15" spans="1:67" s="24" customFormat="1" ht="82.5" customHeight="1" x14ac:dyDescent="0.25">
      <c r="A15" s="18" t="s">
        <v>45</v>
      </c>
      <c r="B15" s="19" t="s">
        <v>48</v>
      </c>
      <c r="C15" s="20" t="s">
        <v>25</v>
      </c>
      <c r="D15" s="20" t="s">
        <v>26</v>
      </c>
      <c r="E15" s="21">
        <f t="shared" si="8"/>
        <v>303.89999999999998</v>
      </c>
      <c r="F15" s="21">
        <f t="shared" si="8"/>
        <v>0</v>
      </c>
      <c r="G15" s="21">
        <f t="shared" ref="G15" si="9">L15+Q15+V15+AA15+AF15+AK15+AP15+AU15+AZ15</f>
        <v>0</v>
      </c>
      <c r="H15" s="21">
        <f>M15+R15+W15+AB15+AG15+AL15+AQ15+AV15+BA15</f>
        <v>303.89999999999998</v>
      </c>
      <c r="I15" s="21">
        <f t="shared" ref="I15" si="10">N15+S15+X15+AC15+AH15+AM15+AR15+AW15+BB15</f>
        <v>0</v>
      </c>
      <c r="J15" s="33">
        <f>M15</f>
        <v>0</v>
      </c>
      <c r="K15" s="30">
        <v>0</v>
      </c>
      <c r="L15" s="30">
        <v>0</v>
      </c>
      <c r="M15" s="35">
        <v>0</v>
      </c>
      <c r="N15" s="30">
        <v>0</v>
      </c>
      <c r="O15" s="30">
        <f>Q15+R15</f>
        <v>0</v>
      </c>
      <c r="P15" s="23">
        <v>0</v>
      </c>
      <c r="Q15" s="23">
        <v>0</v>
      </c>
      <c r="R15" s="23">
        <v>0</v>
      </c>
      <c r="S15" s="23">
        <v>0</v>
      </c>
      <c r="T15" s="30">
        <f>V15+W15</f>
        <v>0</v>
      </c>
      <c r="U15" s="23">
        <v>0</v>
      </c>
      <c r="V15" s="23">
        <v>0</v>
      </c>
      <c r="W15" s="21">
        <v>0</v>
      </c>
      <c r="X15" s="23">
        <v>0</v>
      </c>
      <c r="Y15" s="30">
        <f>AA15+AB15</f>
        <v>303.89999999999998</v>
      </c>
      <c r="Z15" s="23">
        <v>0</v>
      </c>
      <c r="AA15" s="23">
        <v>0</v>
      </c>
      <c r="AB15" s="21">
        <v>303.89999999999998</v>
      </c>
      <c r="AC15" s="23">
        <v>0</v>
      </c>
      <c r="AD15" s="30">
        <f>AF15+AG15</f>
        <v>0</v>
      </c>
      <c r="AE15" s="23">
        <v>0</v>
      </c>
      <c r="AF15" s="23">
        <v>0</v>
      </c>
      <c r="AG15" s="23">
        <v>0</v>
      </c>
      <c r="AH15" s="23">
        <v>0</v>
      </c>
      <c r="AI15" s="30">
        <f>AK15+AL15</f>
        <v>0</v>
      </c>
      <c r="AJ15" s="23">
        <v>0</v>
      </c>
      <c r="AK15" s="23">
        <v>0</v>
      </c>
      <c r="AL15" s="23">
        <v>0</v>
      </c>
      <c r="AM15" s="23">
        <v>0</v>
      </c>
      <c r="AN15" s="30">
        <f>AP15+AQ15</f>
        <v>0</v>
      </c>
      <c r="AO15" s="23">
        <v>0</v>
      </c>
      <c r="AP15" s="23">
        <v>0</v>
      </c>
      <c r="AQ15" s="23">
        <v>0</v>
      </c>
      <c r="AR15" s="23">
        <v>0</v>
      </c>
      <c r="AS15" s="30">
        <f>AU15+AV15</f>
        <v>0</v>
      </c>
      <c r="AT15" s="23">
        <v>0</v>
      </c>
      <c r="AU15" s="23">
        <v>0</v>
      </c>
      <c r="AV15" s="23">
        <v>0</v>
      </c>
      <c r="AW15" s="23">
        <v>0</v>
      </c>
      <c r="AX15" s="30">
        <f>AZ15+BA15</f>
        <v>0</v>
      </c>
      <c r="AY15" s="23">
        <v>0</v>
      </c>
      <c r="AZ15" s="23">
        <v>0</v>
      </c>
      <c r="BA15" s="23">
        <v>0</v>
      </c>
      <c r="BB15" s="23">
        <v>0</v>
      </c>
      <c r="BC15" s="30">
        <f>BE15+BF15</f>
        <v>0</v>
      </c>
      <c r="BD15" s="23">
        <v>0</v>
      </c>
      <c r="BE15" s="23">
        <v>0</v>
      </c>
      <c r="BF15" s="23">
        <v>0</v>
      </c>
      <c r="BG15" s="23">
        <v>0</v>
      </c>
      <c r="BH15" s="30">
        <f>BJ15+BK15</f>
        <v>0</v>
      </c>
      <c r="BI15" s="23">
        <v>0</v>
      </c>
      <c r="BJ15" s="23">
        <v>0</v>
      </c>
      <c r="BK15" s="23">
        <v>0</v>
      </c>
      <c r="BL15" s="23">
        <v>0</v>
      </c>
    </row>
    <row r="16" spans="1:67" s="24" customFormat="1" ht="16.5" x14ac:dyDescent="0.25">
      <c r="A16" s="18" t="s">
        <v>53</v>
      </c>
      <c r="B16" s="47" t="s">
        <v>58</v>
      </c>
      <c r="C16" s="48"/>
      <c r="D16" s="49"/>
      <c r="E16" s="23">
        <f>E17+E18+E19</f>
        <v>282495.7</v>
      </c>
      <c r="F16" s="23">
        <f t="shared" ref="F16:BL16" si="11">F17+F18+F19</f>
        <v>0</v>
      </c>
      <c r="G16" s="23">
        <f t="shared" si="11"/>
        <v>262342</v>
      </c>
      <c r="H16" s="23">
        <f t="shared" si="11"/>
        <v>20153.7</v>
      </c>
      <c r="I16" s="23">
        <f t="shared" si="11"/>
        <v>0</v>
      </c>
      <c r="J16" s="23">
        <f t="shared" si="11"/>
        <v>0</v>
      </c>
      <c r="K16" s="23">
        <f t="shared" si="11"/>
        <v>0</v>
      </c>
      <c r="L16" s="23">
        <f t="shared" si="11"/>
        <v>0</v>
      </c>
      <c r="M16" s="23">
        <f t="shared" si="11"/>
        <v>0</v>
      </c>
      <c r="N16" s="23">
        <f t="shared" si="11"/>
        <v>0</v>
      </c>
      <c r="O16" s="23">
        <f t="shared" si="11"/>
        <v>0</v>
      </c>
      <c r="P16" s="23">
        <f t="shared" si="11"/>
        <v>0</v>
      </c>
      <c r="Q16" s="23">
        <f t="shared" si="11"/>
        <v>0</v>
      </c>
      <c r="R16" s="23">
        <f t="shared" si="11"/>
        <v>0</v>
      </c>
      <c r="S16" s="23">
        <f t="shared" si="11"/>
        <v>0</v>
      </c>
      <c r="T16" s="23">
        <f t="shared" si="11"/>
        <v>0</v>
      </c>
      <c r="U16" s="23">
        <f t="shared" si="11"/>
        <v>0</v>
      </c>
      <c r="V16" s="23">
        <f t="shared" si="11"/>
        <v>0</v>
      </c>
      <c r="W16" s="23">
        <f t="shared" si="11"/>
        <v>0</v>
      </c>
      <c r="X16" s="23">
        <f t="shared" si="11"/>
        <v>0</v>
      </c>
      <c r="Y16" s="23">
        <f t="shared" si="11"/>
        <v>99910.7</v>
      </c>
      <c r="Z16" s="23">
        <f t="shared" si="11"/>
        <v>0</v>
      </c>
      <c r="AA16" s="23">
        <f t="shared" si="11"/>
        <v>86661</v>
      </c>
      <c r="AB16" s="23">
        <f t="shared" si="11"/>
        <v>13249.7</v>
      </c>
      <c r="AC16" s="23">
        <f t="shared" si="11"/>
        <v>0</v>
      </c>
      <c r="AD16" s="23">
        <f t="shared" si="11"/>
        <v>182585</v>
      </c>
      <c r="AE16" s="23">
        <f t="shared" si="11"/>
        <v>0</v>
      </c>
      <c r="AF16" s="23">
        <f t="shared" si="11"/>
        <v>175681</v>
      </c>
      <c r="AG16" s="23">
        <f t="shared" si="11"/>
        <v>6904</v>
      </c>
      <c r="AH16" s="23">
        <f t="shared" si="11"/>
        <v>0</v>
      </c>
      <c r="AI16" s="23">
        <f t="shared" si="11"/>
        <v>0</v>
      </c>
      <c r="AJ16" s="23">
        <f t="shared" si="11"/>
        <v>0</v>
      </c>
      <c r="AK16" s="23">
        <f t="shared" si="11"/>
        <v>0</v>
      </c>
      <c r="AL16" s="23">
        <f t="shared" si="11"/>
        <v>0</v>
      </c>
      <c r="AM16" s="23">
        <f t="shared" si="11"/>
        <v>0</v>
      </c>
      <c r="AN16" s="23">
        <f t="shared" si="11"/>
        <v>0</v>
      </c>
      <c r="AO16" s="23">
        <f t="shared" si="11"/>
        <v>0</v>
      </c>
      <c r="AP16" s="23">
        <f t="shared" si="11"/>
        <v>0</v>
      </c>
      <c r="AQ16" s="23">
        <f t="shared" si="11"/>
        <v>0</v>
      </c>
      <c r="AR16" s="23">
        <f t="shared" si="11"/>
        <v>0</v>
      </c>
      <c r="AS16" s="23">
        <f t="shared" si="11"/>
        <v>0</v>
      </c>
      <c r="AT16" s="23">
        <f t="shared" si="11"/>
        <v>0</v>
      </c>
      <c r="AU16" s="23">
        <f t="shared" si="11"/>
        <v>0</v>
      </c>
      <c r="AV16" s="23">
        <f t="shared" si="11"/>
        <v>0</v>
      </c>
      <c r="AW16" s="23">
        <f t="shared" si="11"/>
        <v>0</v>
      </c>
      <c r="AX16" s="23">
        <f t="shared" si="11"/>
        <v>0</v>
      </c>
      <c r="AY16" s="23">
        <f t="shared" si="11"/>
        <v>0</v>
      </c>
      <c r="AZ16" s="23">
        <f t="shared" si="11"/>
        <v>0</v>
      </c>
      <c r="BA16" s="23">
        <f t="shared" si="11"/>
        <v>0</v>
      </c>
      <c r="BB16" s="23">
        <f t="shared" si="11"/>
        <v>0</v>
      </c>
      <c r="BC16" s="23">
        <f t="shared" si="11"/>
        <v>0</v>
      </c>
      <c r="BD16" s="23">
        <f t="shared" si="11"/>
        <v>0</v>
      </c>
      <c r="BE16" s="23">
        <f t="shared" si="11"/>
        <v>0</v>
      </c>
      <c r="BF16" s="23">
        <f t="shared" si="11"/>
        <v>0</v>
      </c>
      <c r="BG16" s="23">
        <f t="shared" si="11"/>
        <v>0</v>
      </c>
      <c r="BH16" s="23">
        <f t="shared" si="11"/>
        <v>0</v>
      </c>
      <c r="BI16" s="23">
        <f t="shared" si="11"/>
        <v>0</v>
      </c>
      <c r="BJ16" s="23">
        <f t="shared" si="11"/>
        <v>0</v>
      </c>
      <c r="BK16" s="23">
        <f t="shared" si="11"/>
        <v>0</v>
      </c>
      <c r="BL16" s="23">
        <f t="shared" si="11"/>
        <v>0</v>
      </c>
    </row>
    <row r="17" spans="1:64" ht="49.5" x14ac:dyDescent="0.25">
      <c r="A17" s="18" t="s">
        <v>54</v>
      </c>
      <c r="B17" s="19" t="s">
        <v>49</v>
      </c>
      <c r="C17" s="20" t="s">
        <v>25</v>
      </c>
      <c r="D17" s="20" t="s">
        <v>25</v>
      </c>
      <c r="E17" s="21">
        <f t="shared" ref="E17:E18" si="12">J17+O17+T17+Y17+AD17+AI17+AN17+AS17+AX17</f>
        <v>183990</v>
      </c>
      <c r="F17" s="21">
        <f t="shared" ref="F17:F18" si="13">K17+P17+U17+Z17+AE17+AJ17+AO17+AT17+AY17</f>
        <v>0</v>
      </c>
      <c r="G17" s="21">
        <f t="shared" ref="G17:G18" si="14">L17+Q17+V17+AA17+AF17+AK17+AP17+AU17+AZ17</f>
        <v>174790</v>
      </c>
      <c r="H17" s="21">
        <f t="shared" ref="H17:H18" si="15">M17+R17+W17+AB17+AG17+AL17+AQ17+AV17+BA17</f>
        <v>9200</v>
      </c>
      <c r="I17" s="21">
        <f t="shared" ref="I17:I18" si="16">N17+S17+X17+AC17+AH17+AM17+AR17+AW17+BB17</f>
        <v>0</v>
      </c>
      <c r="J17" s="33">
        <f t="shared" ref="J17:J18" si="17">M17</f>
        <v>0</v>
      </c>
      <c r="K17" s="30">
        <v>0</v>
      </c>
      <c r="L17" s="30">
        <v>0</v>
      </c>
      <c r="M17" s="35">
        <v>0</v>
      </c>
      <c r="N17" s="30">
        <v>0</v>
      </c>
      <c r="O17" s="30">
        <f t="shared" ref="O17:O18" si="18">Q17+R17</f>
        <v>0</v>
      </c>
      <c r="P17" s="23">
        <v>0</v>
      </c>
      <c r="Q17" s="23">
        <v>0</v>
      </c>
      <c r="R17" s="23">
        <v>0</v>
      </c>
      <c r="S17" s="23">
        <v>0</v>
      </c>
      <c r="T17" s="30">
        <f t="shared" ref="T17:T18" si="19">V17+W17</f>
        <v>0</v>
      </c>
      <c r="U17" s="23">
        <v>0</v>
      </c>
      <c r="V17" s="23">
        <v>0</v>
      </c>
      <c r="W17" s="21">
        <v>0</v>
      </c>
      <c r="X17" s="23">
        <v>0</v>
      </c>
      <c r="Y17" s="30">
        <f>AA17+AB17</f>
        <v>65917</v>
      </c>
      <c r="Z17" s="23">
        <v>0</v>
      </c>
      <c r="AA17" s="21">
        <v>61317</v>
      </c>
      <c r="AB17" s="21">
        <v>4600</v>
      </c>
      <c r="AC17" s="23">
        <v>0</v>
      </c>
      <c r="AD17" s="30">
        <f t="shared" ref="AD17:AD18" si="20">AF17+AG17</f>
        <v>118073</v>
      </c>
      <c r="AE17" s="23">
        <v>0</v>
      </c>
      <c r="AF17" s="21">
        <v>113473</v>
      </c>
      <c r="AG17" s="21">
        <v>4600</v>
      </c>
      <c r="AH17" s="23">
        <v>0</v>
      </c>
      <c r="AI17" s="30">
        <f t="shared" ref="AI17:AI18" si="21">AK17+AL17</f>
        <v>0</v>
      </c>
      <c r="AJ17" s="23">
        <v>0</v>
      </c>
      <c r="AK17" s="23">
        <v>0</v>
      </c>
      <c r="AL17" s="23">
        <v>0</v>
      </c>
      <c r="AM17" s="23">
        <v>0</v>
      </c>
      <c r="AN17" s="30">
        <f t="shared" ref="AN17:AN18" si="22">AP17+AQ17</f>
        <v>0</v>
      </c>
      <c r="AO17" s="23">
        <v>0</v>
      </c>
      <c r="AP17" s="23">
        <v>0</v>
      </c>
      <c r="AQ17" s="23">
        <v>0</v>
      </c>
      <c r="AR17" s="23">
        <v>0</v>
      </c>
      <c r="AS17" s="30">
        <f t="shared" ref="AS17:AS18" si="23">AU17+AV17</f>
        <v>0</v>
      </c>
      <c r="AT17" s="23">
        <v>0</v>
      </c>
      <c r="AU17" s="23">
        <v>0</v>
      </c>
      <c r="AV17" s="23">
        <v>0</v>
      </c>
      <c r="AW17" s="23">
        <v>0</v>
      </c>
      <c r="AX17" s="30">
        <f t="shared" ref="AX17:AX18" si="24">AZ17+BA17</f>
        <v>0</v>
      </c>
      <c r="AY17" s="23">
        <v>0</v>
      </c>
      <c r="AZ17" s="23">
        <v>0</v>
      </c>
      <c r="BA17" s="23">
        <v>0</v>
      </c>
      <c r="BB17" s="23">
        <v>0</v>
      </c>
      <c r="BC17" s="30">
        <f t="shared" ref="BC17:BC18" si="25">BE17+BF17</f>
        <v>0</v>
      </c>
      <c r="BD17" s="23">
        <v>0</v>
      </c>
      <c r="BE17" s="23">
        <v>0</v>
      </c>
      <c r="BF17" s="23">
        <v>0</v>
      </c>
      <c r="BG17" s="23">
        <v>0</v>
      </c>
      <c r="BH17" s="30">
        <f t="shared" ref="BH17:BH18" si="26">BJ17+BK17</f>
        <v>0</v>
      </c>
      <c r="BI17" s="23">
        <v>0</v>
      </c>
      <c r="BJ17" s="23">
        <v>0</v>
      </c>
      <c r="BK17" s="23">
        <v>0</v>
      </c>
      <c r="BL17" s="23">
        <v>0</v>
      </c>
    </row>
    <row r="18" spans="1:64" ht="49.5" x14ac:dyDescent="0.25">
      <c r="A18" s="18" t="s">
        <v>55</v>
      </c>
      <c r="B18" s="19" t="s">
        <v>50</v>
      </c>
      <c r="C18" s="20" t="s">
        <v>25</v>
      </c>
      <c r="D18" s="20" t="s">
        <v>25</v>
      </c>
      <c r="E18" s="21">
        <f t="shared" si="12"/>
        <v>92160</v>
      </c>
      <c r="F18" s="21">
        <f t="shared" si="13"/>
        <v>0</v>
      </c>
      <c r="G18" s="21">
        <f t="shared" si="14"/>
        <v>87552</v>
      </c>
      <c r="H18" s="21">
        <f t="shared" si="15"/>
        <v>4608</v>
      </c>
      <c r="I18" s="21">
        <f t="shared" si="16"/>
        <v>0</v>
      </c>
      <c r="J18" s="33">
        <f t="shared" si="17"/>
        <v>0</v>
      </c>
      <c r="K18" s="30">
        <v>0</v>
      </c>
      <c r="L18" s="30">
        <v>0</v>
      </c>
      <c r="M18" s="35">
        <v>0</v>
      </c>
      <c r="N18" s="30">
        <v>0</v>
      </c>
      <c r="O18" s="30">
        <f t="shared" si="18"/>
        <v>0</v>
      </c>
      <c r="P18" s="23">
        <v>0</v>
      </c>
      <c r="Q18" s="23">
        <v>0</v>
      </c>
      <c r="R18" s="23">
        <v>0</v>
      </c>
      <c r="S18" s="23">
        <v>0</v>
      </c>
      <c r="T18" s="30">
        <f t="shared" si="19"/>
        <v>0</v>
      </c>
      <c r="U18" s="23">
        <v>0</v>
      </c>
      <c r="V18" s="23">
        <v>0</v>
      </c>
      <c r="W18" s="21">
        <v>0</v>
      </c>
      <c r="X18" s="23">
        <v>0</v>
      </c>
      <c r="Y18" s="30">
        <f>AA18+AB18</f>
        <v>27648</v>
      </c>
      <c r="Z18" s="23">
        <v>0</v>
      </c>
      <c r="AA18" s="21">
        <v>25344</v>
      </c>
      <c r="AB18" s="21">
        <v>2304</v>
      </c>
      <c r="AC18" s="23">
        <v>0</v>
      </c>
      <c r="AD18" s="30">
        <f t="shared" si="20"/>
        <v>64512</v>
      </c>
      <c r="AE18" s="23">
        <v>0</v>
      </c>
      <c r="AF18" s="21">
        <v>62208</v>
      </c>
      <c r="AG18" s="21">
        <v>2304</v>
      </c>
      <c r="AH18" s="23">
        <v>0</v>
      </c>
      <c r="AI18" s="30">
        <f t="shared" si="21"/>
        <v>0</v>
      </c>
      <c r="AJ18" s="23">
        <v>0</v>
      </c>
      <c r="AK18" s="23">
        <v>0</v>
      </c>
      <c r="AL18" s="23">
        <v>0</v>
      </c>
      <c r="AM18" s="23">
        <v>0</v>
      </c>
      <c r="AN18" s="30">
        <f t="shared" si="22"/>
        <v>0</v>
      </c>
      <c r="AO18" s="23">
        <v>0</v>
      </c>
      <c r="AP18" s="23">
        <v>0</v>
      </c>
      <c r="AQ18" s="23">
        <v>0</v>
      </c>
      <c r="AR18" s="23">
        <v>0</v>
      </c>
      <c r="AS18" s="30">
        <f t="shared" si="23"/>
        <v>0</v>
      </c>
      <c r="AT18" s="23">
        <v>0</v>
      </c>
      <c r="AU18" s="23">
        <v>0</v>
      </c>
      <c r="AV18" s="23">
        <v>0</v>
      </c>
      <c r="AW18" s="23">
        <v>0</v>
      </c>
      <c r="AX18" s="30">
        <f t="shared" si="24"/>
        <v>0</v>
      </c>
      <c r="AY18" s="23">
        <v>0</v>
      </c>
      <c r="AZ18" s="23">
        <v>0</v>
      </c>
      <c r="BA18" s="23">
        <v>0</v>
      </c>
      <c r="BB18" s="23">
        <v>0</v>
      </c>
      <c r="BC18" s="30">
        <f t="shared" si="25"/>
        <v>0</v>
      </c>
      <c r="BD18" s="23">
        <v>0</v>
      </c>
      <c r="BE18" s="23">
        <v>0</v>
      </c>
      <c r="BF18" s="23">
        <v>0</v>
      </c>
      <c r="BG18" s="23">
        <v>0</v>
      </c>
      <c r="BH18" s="30">
        <f t="shared" si="26"/>
        <v>0</v>
      </c>
      <c r="BI18" s="23">
        <v>0</v>
      </c>
      <c r="BJ18" s="23">
        <v>0</v>
      </c>
      <c r="BK18" s="23">
        <v>0</v>
      </c>
      <c r="BL18" s="23">
        <v>0</v>
      </c>
    </row>
    <row r="19" spans="1:64" ht="49.5" x14ac:dyDescent="0.25">
      <c r="A19" s="18" t="s">
        <v>66</v>
      </c>
      <c r="B19" s="19" t="s">
        <v>67</v>
      </c>
      <c r="C19" s="20" t="s">
        <v>25</v>
      </c>
      <c r="D19" s="20" t="s">
        <v>68</v>
      </c>
      <c r="E19" s="21">
        <f t="shared" ref="E19" si="27">J19+O19+T19+Y19+AD19+AI19+AN19+AS19+AX19</f>
        <v>6345.7000000000007</v>
      </c>
      <c r="F19" s="21">
        <f t="shared" ref="F19" si="28">K19+P19+U19+Z19+AE19+AJ19+AO19+AT19+AY19</f>
        <v>0</v>
      </c>
      <c r="G19" s="21">
        <f t="shared" ref="G19" si="29">L19+Q19+V19+AA19+AF19+AK19+AP19+AU19+AZ19</f>
        <v>0</v>
      </c>
      <c r="H19" s="21">
        <f t="shared" ref="H19" si="30">M19+R19+W19+AB19+AG19+AL19+AQ19+AV19+BA19</f>
        <v>6345.7000000000007</v>
      </c>
      <c r="I19" s="21">
        <f t="shared" ref="I19" si="31">N19+S19+X19+AC19+AH19+AM19+AR19+AW19+BB19</f>
        <v>0</v>
      </c>
      <c r="J19" s="33">
        <f t="shared" ref="J19" si="32">M19</f>
        <v>0</v>
      </c>
      <c r="K19" s="30">
        <v>0</v>
      </c>
      <c r="L19" s="30">
        <v>0</v>
      </c>
      <c r="M19" s="35">
        <v>0</v>
      </c>
      <c r="N19" s="30">
        <v>0</v>
      </c>
      <c r="O19" s="30">
        <f t="shared" ref="O19" si="33">Q19+R19</f>
        <v>0</v>
      </c>
      <c r="P19" s="23">
        <v>0</v>
      </c>
      <c r="Q19" s="23">
        <v>0</v>
      </c>
      <c r="R19" s="23">
        <v>0</v>
      </c>
      <c r="S19" s="23">
        <v>0</v>
      </c>
      <c r="T19" s="30">
        <f t="shared" ref="T19" si="34">V19+W19</f>
        <v>0</v>
      </c>
      <c r="U19" s="23">
        <v>0</v>
      </c>
      <c r="V19" s="23">
        <v>0</v>
      </c>
      <c r="W19" s="21">
        <v>0</v>
      </c>
      <c r="X19" s="23">
        <v>0</v>
      </c>
      <c r="Y19" s="30">
        <f>AA19+AB19</f>
        <v>6345.7000000000007</v>
      </c>
      <c r="Z19" s="23">
        <v>0</v>
      </c>
      <c r="AA19" s="21">
        <v>0</v>
      </c>
      <c r="AB19" s="21">
        <f>8517.7-2172</f>
        <v>6345.7000000000007</v>
      </c>
      <c r="AC19" s="23">
        <v>0</v>
      </c>
      <c r="AD19" s="30">
        <f t="shared" ref="AD19" si="35">AF19+AG19</f>
        <v>0</v>
      </c>
      <c r="AE19" s="23">
        <v>0</v>
      </c>
      <c r="AF19" s="21">
        <v>0</v>
      </c>
      <c r="AG19" s="21">
        <v>0</v>
      </c>
      <c r="AH19" s="23">
        <v>0</v>
      </c>
      <c r="AI19" s="30">
        <f t="shared" ref="AI19" si="36">AK19+AL19</f>
        <v>0</v>
      </c>
      <c r="AJ19" s="23">
        <v>0</v>
      </c>
      <c r="AK19" s="23">
        <v>0</v>
      </c>
      <c r="AL19" s="23">
        <v>0</v>
      </c>
      <c r="AM19" s="23">
        <v>0</v>
      </c>
      <c r="AN19" s="30">
        <f t="shared" ref="AN19" si="37">AP19+AQ19</f>
        <v>0</v>
      </c>
      <c r="AO19" s="23">
        <v>0</v>
      </c>
      <c r="AP19" s="23">
        <v>0</v>
      </c>
      <c r="AQ19" s="23">
        <v>0</v>
      </c>
      <c r="AR19" s="23">
        <v>0</v>
      </c>
      <c r="AS19" s="30">
        <f t="shared" ref="AS19" si="38">AU19+AV19</f>
        <v>0</v>
      </c>
      <c r="AT19" s="23">
        <v>0</v>
      </c>
      <c r="AU19" s="23">
        <v>0</v>
      </c>
      <c r="AV19" s="23">
        <v>0</v>
      </c>
      <c r="AW19" s="23">
        <v>0</v>
      </c>
      <c r="AX19" s="30">
        <f t="shared" ref="AX19" si="39">AZ19+BA19</f>
        <v>0</v>
      </c>
      <c r="AY19" s="23">
        <v>0</v>
      </c>
      <c r="AZ19" s="23">
        <v>0</v>
      </c>
      <c r="BA19" s="23">
        <v>0</v>
      </c>
      <c r="BB19" s="23">
        <v>0</v>
      </c>
      <c r="BC19" s="30">
        <f t="shared" ref="BC19" si="40">BE19+BF19</f>
        <v>0</v>
      </c>
      <c r="BD19" s="23">
        <v>0</v>
      </c>
      <c r="BE19" s="23">
        <v>0</v>
      </c>
      <c r="BF19" s="23">
        <v>0</v>
      </c>
      <c r="BG19" s="23">
        <v>0</v>
      </c>
      <c r="BH19" s="30">
        <f t="shared" ref="BH19" si="41">BJ19+BK19</f>
        <v>0</v>
      </c>
      <c r="BI19" s="23">
        <v>0</v>
      </c>
      <c r="BJ19" s="23">
        <v>0</v>
      </c>
      <c r="BK19" s="23">
        <v>0</v>
      </c>
      <c r="BL19" s="23">
        <v>0</v>
      </c>
    </row>
    <row r="20" spans="1:64" s="24" customFormat="1" ht="16.5" x14ac:dyDescent="0.25">
      <c r="A20" s="18" t="s">
        <v>59</v>
      </c>
      <c r="B20" s="47" t="s">
        <v>61</v>
      </c>
      <c r="C20" s="48"/>
      <c r="D20" s="49"/>
      <c r="E20" s="23">
        <f>E21</f>
        <v>5674.6</v>
      </c>
      <c r="F20" s="23">
        <f t="shared" ref="F20:BL20" si="42">F21</f>
        <v>0</v>
      </c>
      <c r="G20" s="23">
        <f t="shared" si="42"/>
        <v>0</v>
      </c>
      <c r="H20" s="23">
        <f t="shared" si="42"/>
        <v>5674.6</v>
      </c>
      <c r="I20" s="23">
        <f t="shared" si="42"/>
        <v>0</v>
      </c>
      <c r="J20" s="23">
        <f t="shared" si="42"/>
        <v>0</v>
      </c>
      <c r="K20" s="23">
        <f t="shared" si="42"/>
        <v>0</v>
      </c>
      <c r="L20" s="23">
        <f t="shared" si="42"/>
        <v>0</v>
      </c>
      <c r="M20" s="23">
        <f t="shared" si="42"/>
        <v>0</v>
      </c>
      <c r="N20" s="23">
        <f t="shared" si="42"/>
        <v>0</v>
      </c>
      <c r="O20" s="23">
        <f t="shared" si="42"/>
        <v>0</v>
      </c>
      <c r="P20" s="23">
        <f t="shared" si="42"/>
        <v>0</v>
      </c>
      <c r="Q20" s="23">
        <f t="shared" si="42"/>
        <v>0</v>
      </c>
      <c r="R20" s="23">
        <f t="shared" si="42"/>
        <v>0</v>
      </c>
      <c r="S20" s="23">
        <f t="shared" si="42"/>
        <v>0</v>
      </c>
      <c r="T20" s="23">
        <f t="shared" si="42"/>
        <v>0</v>
      </c>
      <c r="U20" s="23">
        <f t="shared" si="42"/>
        <v>0</v>
      </c>
      <c r="V20" s="23">
        <f t="shared" si="42"/>
        <v>0</v>
      </c>
      <c r="W20" s="23">
        <f t="shared" si="42"/>
        <v>0</v>
      </c>
      <c r="X20" s="23">
        <f t="shared" si="42"/>
        <v>0</v>
      </c>
      <c r="Y20" s="23">
        <f t="shared" si="42"/>
        <v>0</v>
      </c>
      <c r="Z20" s="23">
        <f t="shared" si="42"/>
        <v>0</v>
      </c>
      <c r="AA20" s="23">
        <f t="shared" si="42"/>
        <v>0</v>
      </c>
      <c r="AB20" s="23">
        <f t="shared" si="42"/>
        <v>0</v>
      </c>
      <c r="AC20" s="23">
        <f t="shared" si="42"/>
        <v>0</v>
      </c>
      <c r="AD20" s="23">
        <f t="shared" si="42"/>
        <v>5674.6</v>
      </c>
      <c r="AE20" s="23">
        <f t="shared" si="42"/>
        <v>0</v>
      </c>
      <c r="AF20" s="23">
        <f t="shared" si="42"/>
        <v>0</v>
      </c>
      <c r="AG20" s="23">
        <f t="shared" si="42"/>
        <v>5674.6</v>
      </c>
      <c r="AH20" s="23">
        <f t="shared" si="42"/>
        <v>0</v>
      </c>
      <c r="AI20" s="23">
        <f t="shared" si="42"/>
        <v>0</v>
      </c>
      <c r="AJ20" s="23">
        <f t="shared" si="42"/>
        <v>0</v>
      </c>
      <c r="AK20" s="23">
        <f t="shared" si="42"/>
        <v>0</v>
      </c>
      <c r="AL20" s="23">
        <f t="shared" si="42"/>
        <v>0</v>
      </c>
      <c r="AM20" s="23">
        <f t="shared" si="42"/>
        <v>0</v>
      </c>
      <c r="AN20" s="23">
        <f t="shared" si="42"/>
        <v>0</v>
      </c>
      <c r="AO20" s="23">
        <f t="shared" si="42"/>
        <v>0</v>
      </c>
      <c r="AP20" s="23">
        <f t="shared" si="42"/>
        <v>0</v>
      </c>
      <c r="AQ20" s="23">
        <f t="shared" si="42"/>
        <v>0</v>
      </c>
      <c r="AR20" s="23">
        <f t="shared" si="42"/>
        <v>0</v>
      </c>
      <c r="AS20" s="23">
        <f t="shared" si="42"/>
        <v>0</v>
      </c>
      <c r="AT20" s="23">
        <f t="shared" si="42"/>
        <v>0</v>
      </c>
      <c r="AU20" s="23">
        <f t="shared" si="42"/>
        <v>0</v>
      </c>
      <c r="AV20" s="23">
        <f t="shared" si="42"/>
        <v>0</v>
      </c>
      <c r="AW20" s="23">
        <f t="shared" si="42"/>
        <v>0</v>
      </c>
      <c r="AX20" s="23">
        <f t="shared" si="42"/>
        <v>0</v>
      </c>
      <c r="AY20" s="23">
        <f t="shared" si="42"/>
        <v>0</v>
      </c>
      <c r="AZ20" s="23">
        <f t="shared" si="42"/>
        <v>0</v>
      </c>
      <c r="BA20" s="23">
        <f t="shared" si="42"/>
        <v>0</v>
      </c>
      <c r="BB20" s="23">
        <f t="shared" si="42"/>
        <v>0</v>
      </c>
      <c r="BC20" s="23">
        <f t="shared" si="42"/>
        <v>0</v>
      </c>
      <c r="BD20" s="23">
        <f t="shared" si="42"/>
        <v>0</v>
      </c>
      <c r="BE20" s="23">
        <f t="shared" si="42"/>
        <v>0</v>
      </c>
      <c r="BF20" s="23">
        <f t="shared" si="42"/>
        <v>0</v>
      </c>
      <c r="BG20" s="23">
        <f t="shared" si="42"/>
        <v>0</v>
      </c>
      <c r="BH20" s="23">
        <f t="shared" si="42"/>
        <v>0</v>
      </c>
      <c r="BI20" s="23">
        <f t="shared" si="42"/>
        <v>0</v>
      </c>
      <c r="BJ20" s="23">
        <f t="shared" si="42"/>
        <v>0</v>
      </c>
      <c r="BK20" s="23">
        <f t="shared" si="42"/>
        <v>0</v>
      </c>
      <c r="BL20" s="23">
        <f t="shared" si="42"/>
        <v>0</v>
      </c>
    </row>
    <row r="21" spans="1:64" ht="82.5" x14ac:dyDescent="0.25">
      <c r="A21" s="18" t="s">
        <v>60</v>
      </c>
      <c r="B21" s="19" t="s">
        <v>62</v>
      </c>
      <c r="C21" s="20" t="s">
        <v>25</v>
      </c>
      <c r="D21" s="20" t="s">
        <v>63</v>
      </c>
      <c r="E21" s="21">
        <f t="shared" ref="E21" si="43">J21+O21+T21+Y21+AD21+AI21+AN21+AS21+AX21</f>
        <v>5674.6</v>
      </c>
      <c r="F21" s="21">
        <f t="shared" ref="F21" si="44">K21+P21+U21+Z21+AE21+AJ21+AO21+AT21+AY21</f>
        <v>0</v>
      </c>
      <c r="G21" s="21">
        <f t="shared" ref="G21" si="45">L21+Q21+V21+AA21+AF21+AK21+AP21+AU21+AZ21</f>
        <v>0</v>
      </c>
      <c r="H21" s="21">
        <f t="shared" ref="H21" si="46">M21+R21+W21+AB21+AG21+AL21+AQ21+AV21+BA21</f>
        <v>5674.6</v>
      </c>
      <c r="I21" s="21">
        <f t="shared" ref="I21" si="47">N21+S21+X21+AC21+AH21+AM21+AR21+AW21+BB21</f>
        <v>0</v>
      </c>
      <c r="J21" s="33">
        <f t="shared" ref="J21" si="48">M21</f>
        <v>0</v>
      </c>
      <c r="K21" s="30">
        <v>0</v>
      </c>
      <c r="L21" s="30">
        <v>0</v>
      </c>
      <c r="M21" s="35">
        <v>0</v>
      </c>
      <c r="N21" s="30">
        <v>0</v>
      </c>
      <c r="O21" s="30">
        <f t="shared" ref="O21" si="49">Q21+R21</f>
        <v>0</v>
      </c>
      <c r="P21" s="23">
        <v>0</v>
      </c>
      <c r="Q21" s="23">
        <v>0</v>
      </c>
      <c r="R21" s="23">
        <v>0</v>
      </c>
      <c r="S21" s="23">
        <v>0</v>
      </c>
      <c r="T21" s="30">
        <f t="shared" ref="T21" si="50">V21+W21</f>
        <v>0</v>
      </c>
      <c r="U21" s="23">
        <v>0</v>
      </c>
      <c r="V21" s="23">
        <v>0</v>
      </c>
      <c r="W21" s="21">
        <v>0</v>
      </c>
      <c r="X21" s="23">
        <v>0</v>
      </c>
      <c r="Y21" s="30">
        <f>AA21+AB21</f>
        <v>0</v>
      </c>
      <c r="Z21" s="23">
        <v>0</v>
      </c>
      <c r="AA21" s="21">
        <v>0</v>
      </c>
      <c r="AB21" s="21">
        <v>0</v>
      </c>
      <c r="AC21" s="23">
        <v>0</v>
      </c>
      <c r="AD21" s="30">
        <f t="shared" ref="AD21" si="51">AF21+AG21</f>
        <v>5674.6</v>
      </c>
      <c r="AE21" s="23">
        <v>0</v>
      </c>
      <c r="AF21" s="21">
        <v>0</v>
      </c>
      <c r="AG21" s="21">
        <v>5674.6</v>
      </c>
      <c r="AH21" s="23">
        <v>0</v>
      </c>
      <c r="AI21" s="30">
        <f t="shared" ref="AI21" si="52">AK21+AL21</f>
        <v>0</v>
      </c>
      <c r="AJ21" s="23">
        <v>0</v>
      </c>
      <c r="AK21" s="23">
        <v>0</v>
      </c>
      <c r="AL21" s="23">
        <v>0</v>
      </c>
      <c r="AM21" s="23">
        <v>0</v>
      </c>
      <c r="AN21" s="30">
        <f t="shared" ref="AN21" si="53">AP21+AQ21</f>
        <v>0</v>
      </c>
      <c r="AO21" s="23">
        <v>0</v>
      </c>
      <c r="AP21" s="23">
        <v>0</v>
      </c>
      <c r="AQ21" s="23">
        <v>0</v>
      </c>
      <c r="AR21" s="23">
        <v>0</v>
      </c>
      <c r="AS21" s="30">
        <f t="shared" ref="AS21" si="54">AU21+AV21</f>
        <v>0</v>
      </c>
      <c r="AT21" s="23">
        <v>0</v>
      </c>
      <c r="AU21" s="23">
        <v>0</v>
      </c>
      <c r="AV21" s="23">
        <v>0</v>
      </c>
      <c r="AW21" s="23">
        <v>0</v>
      </c>
      <c r="AX21" s="30">
        <f t="shared" ref="AX21" si="55">AZ21+BA21</f>
        <v>0</v>
      </c>
      <c r="AY21" s="23">
        <v>0</v>
      </c>
      <c r="AZ21" s="23">
        <v>0</v>
      </c>
      <c r="BA21" s="23">
        <v>0</v>
      </c>
      <c r="BB21" s="23">
        <v>0</v>
      </c>
      <c r="BC21" s="30">
        <f t="shared" ref="BC21" si="56">BE21+BF21</f>
        <v>0</v>
      </c>
      <c r="BD21" s="23">
        <v>0</v>
      </c>
      <c r="BE21" s="23">
        <v>0</v>
      </c>
      <c r="BF21" s="23">
        <v>0</v>
      </c>
      <c r="BG21" s="23">
        <v>0</v>
      </c>
      <c r="BH21" s="30">
        <f t="shared" ref="BH21" si="57">BJ21+BK21</f>
        <v>0</v>
      </c>
      <c r="BI21" s="23">
        <v>0</v>
      </c>
      <c r="BJ21" s="23">
        <v>0</v>
      </c>
      <c r="BK21" s="23">
        <v>0</v>
      </c>
      <c r="BL21" s="23">
        <v>0</v>
      </c>
    </row>
  </sheetData>
  <autoFilter ref="A5:X10">
    <filterColumn colId="4" showButton="0"/>
    <filterColumn colId="5" showButton="0"/>
    <filterColumn colId="6" showButton="0"/>
    <filterColumn colId="7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</autoFilter>
  <dataConsolidate/>
  <mergeCells count="47">
    <mergeCell ref="A3:AM3"/>
    <mergeCell ref="A5:A8"/>
    <mergeCell ref="B5:B8"/>
    <mergeCell ref="C5:C8"/>
    <mergeCell ref="D5:D8"/>
    <mergeCell ref="E5:I6"/>
    <mergeCell ref="J5:AM5"/>
    <mergeCell ref="J6:N6"/>
    <mergeCell ref="O6:S6"/>
    <mergeCell ref="T6:X6"/>
    <mergeCell ref="AE7:AH7"/>
    <mergeCell ref="AI7:AI8"/>
    <mergeCell ref="AJ7:AM7"/>
    <mergeCell ref="Z7:AC7"/>
    <mergeCell ref="AI6:AM6"/>
    <mergeCell ref="E7:E8"/>
    <mergeCell ref="BH6:BL6"/>
    <mergeCell ref="F7:I7"/>
    <mergeCell ref="J7:J8"/>
    <mergeCell ref="K7:N7"/>
    <mergeCell ref="O7:O8"/>
    <mergeCell ref="BC6:BG6"/>
    <mergeCell ref="AN6:AR6"/>
    <mergeCell ref="AS6:AW6"/>
    <mergeCell ref="AX6:BB6"/>
    <mergeCell ref="AD7:AD8"/>
    <mergeCell ref="P7:S7"/>
    <mergeCell ref="T7:T8"/>
    <mergeCell ref="U7:X7"/>
    <mergeCell ref="Y6:AC6"/>
    <mergeCell ref="AD6:AH6"/>
    <mergeCell ref="B20:D20"/>
    <mergeCell ref="B16:D16"/>
    <mergeCell ref="BJ1:BL3"/>
    <mergeCell ref="B11:D11"/>
    <mergeCell ref="BC7:BC8"/>
    <mergeCell ref="BD7:BG7"/>
    <mergeCell ref="BH7:BH8"/>
    <mergeCell ref="BI7:BL7"/>
    <mergeCell ref="B10:D10"/>
    <mergeCell ref="AN7:AN8"/>
    <mergeCell ref="AO7:AR7"/>
    <mergeCell ref="AS7:AS8"/>
    <mergeCell ref="AT7:AW7"/>
    <mergeCell ref="AX7:AX8"/>
    <mergeCell ref="AY7:BB7"/>
    <mergeCell ref="Y7:Y8"/>
  </mergeCells>
  <printOptions horizontalCentered="1"/>
  <pageMargins left="0" right="0" top="0.19685039370078741" bottom="0.19685039370078741" header="0.31496062992125984" footer="0.31496062992125984"/>
  <pageSetup paperSize="9" scale="36" fitToWidth="2" orientation="landscape" r:id="rId1"/>
  <headerFooter>
    <oddFooter>Страница  &amp;P из &amp;N</oddFooter>
  </headerFooter>
  <colBreaks count="1" manualBreakCount="1">
    <brk id="29" max="2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Бурминская Татьяна Александровна</cp:lastModifiedBy>
  <cp:lastPrinted>2023-08-14T08:31:56Z</cp:lastPrinted>
  <dcterms:created xsi:type="dcterms:W3CDTF">2019-10-14T07:16:42Z</dcterms:created>
  <dcterms:modified xsi:type="dcterms:W3CDTF">2023-11-21T13:03:06Z</dcterms:modified>
</cp:coreProperties>
</file>